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93"/>
  </bookViews>
  <sheets>
    <sheet name="VV skupina A" sheetId="1" r:id="rId1"/>
    <sheet name="VV skupina B" sheetId="3" r:id="rId2"/>
    <sheet name="VV skupina C" sheetId="4" r:id="rId3"/>
    <sheet name="Celkem za VV skupiny" sheetId="5" r:id="rId4"/>
    <sheet name="List2" sheetId="6" r:id="rId5"/>
  </sheets>
  <calcPr calcId="145621"/>
</workbook>
</file>

<file path=xl/calcChain.xml><?xml version="1.0" encoding="utf-8"?>
<calcChain xmlns="http://schemas.openxmlformats.org/spreadsheetml/2006/main">
  <c r="B6" i="5" l="1"/>
  <c r="B5" i="5"/>
  <c r="O37" i="4"/>
  <c r="O36" i="3" l="1"/>
  <c r="O60" i="1" l="1"/>
  <c r="O59" i="1"/>
  <c r="O58" i="1"/>
  <c r="O57" i="1"/>
  <c r="O56" i="1"/>
  <c r="O55" i="1"/>
  <c r="O54" i="1"/>
  <c r="O53" i="1"/>
  <c r="O52" i="1"/>
  <c r="O51" i="1"/>
  <c r="O50" i="1"/>
  <c r="O31" i="3" l="1"/>
  <c r="O33" i="3"/>
  <c r="O34" i="3"/>
  <c r="O35" i="3"/>
  <c r="O37" i="3"/>
  <c r="O17" i="4" l="1"/>
  <c r="O16" i="4"/>
  <c r="O27" i="3"/>
  <c r="O17" i="1"/>
  <c r="O14" i="1"/>
  <c r="O27" i="4"/>
  <c r="O28" i="4"/>
  <c r="O29" i="4"/>
  <c r="O30" i="4"/>
  <c r="O31" i="4"/>
  <c r="O32" i="4"/>
  <c r="O33" i="4"/>
  <c r="O34" i="4"/>
  <c r="O35" i="4"/>
  <c r="O26" i="4"/>
  <c r="O6" i="4"/>
  <c r="O7" i="4"/>
  <c r="O8" i="4"/>
  <c r="O9" i="4"/>
  <c r="O10" i="4"/>
  <c r="O11" i="4"/>
  <c r="O12" i="4"/>
  <c r="O13" i="4"/>
  <c r="O14" i="4"/>
  <c r="O15" i="4"/>
  <c r="O18" i="4"/>
  <c r="O5" i="4"/>
  <c r="O6" i="1" l="1"/>
  <c r="O7" i="1"/>
  <c r="O8" i="1"/>
  <c r="O9" i="1"/>
  <c r="O10" i="1"/>
  <c r="O11" i="1"/>
  <c r="O12" i="1"/>
  <c r="O13" i="1"/>
  <c r="O15" i="1"/>
  <c r="O16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8" i="3"/>
  <c r="O29" i="3"/>
  <c r="O30" i="3"/>
  <c r="O7" i="3"/>
  <c r="O8" i="3"/>
  <c r="O6" i="3"/>
  <c r="O61" i="1" l="1"/>
  <c r="B4" i="5" s="1"/>
  <c r="B7" i="5" s="1"/>
  <c r="L27" i="4"/>
  <c r="O19" i="4" l="1"/>
  <c r="J29" i="3"/>
  <c r="L29" i="3" s="1"/>
  <c r="J30" i="3"/>
  <c r="L30" i="3" s="1"/>
  <c r="J29" i="1"/>
  <c r="L29" i="1" s="1"/>
  <c r="J38" i="1"/>
  <c r="L38" i="1" s="1"/>
  <c r="J39" i="1"/>
  <c r="L39" i="1" s="1"/>
  <c r="J49" i="1"/>
  <c r="L49" i="1" s="1"/>
  <c r="L6" i="4" l="1"/>
  <c r="O36" i="4"/>
  <c r="L7" i="3"/>
  <c r="L20" i="3"/>
  <c r="J21" i="3"/>
  <c r="L21" i="3" s="1"/>
  <c r="J22" i="3"/>
  <c r="L22" i="3" s="1"/>
  <c r="J23" i="3"/>
  <c r="L23" i="3" s="1"/>
  <c r="J24" i="3"/>
  <c r="L24" i="3" s="1"/>
  <c r="L5" i="1"/>
  <c r="L23" i="1"/>
  <c r="J24" i="1"/>
  <c r="L24" i="1" s="1"/>
  <c r="J25" i="1"/>
  <c r="L25" i="1" s="1"/>
  <c r="J26" i="1"/>
  <c r="L26" i="1" s="1"/>
  <c r="J27" i="1"/>
  <c r="L27" i="1" s="1"/>
  <c r="J28" i="1"/>
  <c r="L28" i="1" s="1"/>
  <c r="J31" i="1"/>
  <c r="L31" i="1" s="1"/>
  <c r="J34" i="1"/>
  <c r="L34" i="1" s="1"/>
  <c r="O32" i="3"/>
  <c r="O38" i="3" s="1"/>
</calcChain>
</file>

<file path=xl/comments1.xml><?xml version="1.0" encoding="utf-8"?>
<comments xmlns="http://schemas.openxmlformats.org/spreadsheetml/2006/main">
  <authors>
    <author/>
  </authors>
  <commentList>
    <comment ref="E9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9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  <comment ref="E11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11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</commentList>
</comments>
</file>

<file path=xl/sharedStrings.xml><?xml version="1.0" encoding="utf-8"?>
<sst xmlns="http://schemas.openxmlformats.org/spreadsheetml/2006/main" count="565" uniqueCount="288">
  <si>
    <t>SKUPINA A: HERBICIDNÍ PŘÍPRAVKY, NABÍDKOVÉ CENY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</si>
  <si>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</si>
  <si>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</si>
  <si>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</si>
  <si>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</si>
  <si>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</si>
  <si>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</si>
  <si>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</si>
  <si>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</si>
  <si>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</si>
  <si>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</si>
  <si>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</si>
  <si>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č.</t>
  </si>
  <si>
    <r>
      <t>Účinná látka a minimální obsah čisté účinné látky v přípravku</t>
    </r>
    <r>
      <rPr>
        <b/>
        <vertAlign val="superscript"/>
        <sz val="11"/>
        <rFont val="Calibri"/>
        <family val="2"/>
        <charset val="238"/>
      </rPr>
      <t>1</t>
    </r>
  </si>
  <si>
    <t>Popis</t>
  </si>
  <si>
    <t>Použití</t>
  </si>
  <si>
    <t>Přípustná balení</t>
  </si>
  <si>
    <t xml:space="preserve">Název výrobku </t>
  </si>
  <si>
    <t xml:space="preserve">Velikost balení    </t>
  </si>
  <si>
    <t>Plán v MJ 2016</t>
  </si>
  <si>
    <t xml:space="preserve">Předpokládaný objem dodávek    po dobu platnosti rámcové smlouvy  
</t>
  </si>
  <si>
    <t>Objem pro výpočet 
2016Objem pro výpočet 
2016</t>
  </si>
  <si>
    <t xml:space="preserve">Cena </t>
  </si>
  <si>
    <t xml:space="preserve">Předpokládaná hodnota VZ         </t>
  </si>
  <si>
    <t>Cena bez DPH za jednotkuCena bez DPH za jednotku</t>
  </si>
  <si>
    <t>Cena za položku</t>
  </si>
  <si>
    <t>Kč/l</t>
  </si>
  <si>
    <t>Kč/kg</t>
  </si>
  <si>
    <t>Emulgovatelný koncentrát</t>
  </si>
  <si>
    <t>suspenzní koncentrát</t>
  </si>
  <si>
    <t>Olejová disperze</t>
  </si>
  <si>
    <t>rozpustný koncentrát</t>
  </si>
  <si>
    <t>Cena celkem za skupinu A</t>
  </si>
  <si>
    <t>Poznámka: Zadavatel připouští obsah účinné látky v rozptylu ± 3% z hodnoty uvedené ve sloupci B</t>
  </si>
  <si>
    <t>SKUPINA B: FUNGICIDNÍ PŘÍPRAVKY</t>
  </si>
  <si>
    <t xml:space="preserve">Předpokládaný objem dodávek    po dobu platnosti rámcové smlouvy 
</t>
  </si>
  <si>
    <t>Cena bez DPH za jednotku</t>
  </si>
  <si>
    <t>Cena celkem</t>
  </si>
  <si>
    <t>emulgovatelný koncentrát</t>
  </si>
  <si>
    <t>Cena celkem za skupinu B</t>
  </si>
  <si>
    <t>SKUPINA C: INSEKTICIDNÍ PŘÍPRAVKY NABÍDKOVÉ CENY</t>
  </si>
  <si>
    <t xml:space="preserve">Předpokládaný objem dodávek    po dobu platnosti rámcové smlouvy 
</t>
  </si>
  <si>
    <t>Objem pro výpočet 
2016</t>
  </si>
  <si>
    <t>k hubení žravých a savých škůdců v obilninách a máku</t>
  </si>
  <si>
    <t>dispergovatelný mikrogranulát</t>
  </si>
  <si>
    <t>součet 1</t>
  </si>
  <si>
    <t>SKUPINA C POMOCNÉ PŘÍPRAVKY NABÍDKOVÉ CENY</t>
  </si>
  <si>
    <t>Organosilikonové smáčedlo</t>
  </si>
  <si>
    <t>Pro zlepšení smáčivosti postřikových kapalin</t>
  </si>
  <si>
    <t>250 g/l trinexapak-ethyl</t>
  </si>
  <si>
    <t>součet 2</t>
  </si>
  <si>
    <t>Cena celkem za skupinu C</t>
  </si>
  <si>
    <t>k hubení dvouděložných plevelů</t>
  </si>
  <si>
    <t>fluroxypyr - 250 g</t>
  </si>
  <si>
    <t>2,4-D - 180 g
aminopyralid - 10 g
florasulam - 5 g</t>
  </si>
  <si>
    <t>suspo emulze</t>
  </si>
  <si>
    <t xml:space="preserve"> 2,4-D 2-ethylhexyl esteru </t>
  </si>
  <si>
    <t xml:space="preserve">glyfosát 360 g/l </t>
  </si>
  <si>
    <t>ve formě rozpustného koncentrátu pro ředění vodou</t>
  </si>
  <si>
    <t xml:space="preserve"> k hubení vytrvalých i jednoletých plevelů-pýr plazivý</t>
  </si>
  <si>
    <t xml:space="preserve">tritosulfuron (ISO) 714 g/kg florasulam (ISO) 54 g/kg </t>
  </si>
  <si>
    <t xml:space="preserve"> ve formě ve vodě dispergovatelných granulí </t>
  </si>
  <si>
    <t>proti svízeli přítule a jednoletým dvouděložným plevelům v pšenici, ječmeni</t>
  </si>
  <si>
    <t>aminopyralid - 50 g
florasulam - 25 g
pyroxsulam - 50 g</t>
  </si>
  <si>
    <t>ve formě ve vodě dispergovatelných granulí pro ředění vodou</t>
  </si>
  <si>
    <t>k hubení plevelů</t>
  </si>
  <si>
    <t xml:space="preserve">jodosulfuron-methyl sodný  50 g/kg (5%) mefenpyr-diethyl 150 g/kg </t>
  </si>
  <si>
    <t xml:space="preserve"> ve vodě dispergovatelný granulát </t>
  </si>
  <si>
    <t xml:space="preserve"> k hubení chundelky metlice, ovsa hluchého, svízele přítuly a dalších dvouděložných plevelů v ozimé pšenici</t>
  </si>
  <si>
    <t xml:space="preserve">50 g/l   pinoxaden </t>
  </si>
  <si>
    <t xml:space="preserve">ve formě emulgovatelného koncentrátu </t>
  </si>
  <si>
    <t>určený k postemergentnímu hubení jednoděložných plevelů v ječmeni jarním a pšenici ozimé.</t>
  </si>
  <si>
    <t xml:space="preserve">MCPA 750 g/l </t>
  </si>
  <si>
    <t xml:space="preserve"> ve formě rozpustného koncentrátu </t>
  </si>
  <si>
    <t xml:space="preserve">proti dvouděložným plevelům v obilninách 
 </t>
  </si>
  <si>
    <t xml:space="preserve">pendimethalin 400 g/l </t>
  </si>
  <si>
    <t xml:space="preserve"> k hubení jednoletých dvouděložných plevelů</t>
  </si>
  <si>
    <t xml:space="preserve">diflufenican 100 g/l florasulam 3,75 g/l penoxsulam 15 g/l </t>
  </si>
  <si>
    <t xml:space="preserve">k postemergentnímu hubení chundelky metlice a dvouděložných plevelů </t>
  </si>
  <si>
    <t xml:space="preserve">diflufenican  280 g/l flufenacet  280 g/l </t>
  </si>
  <si>
    <t xml:space="preserve"> k hubení plevelů v pšenici ozimé</t>
  </si>
  <si>
    <t>Chlorsulfuron 750g v 1kg</t>
  </si>
  <si>
    <t xml:space="preserve">k hubení plevelů v obilí, odolných dvouděložných plevelů  </t>
  </si>
  <si>
    <t>metazachlor 300 g/lklomazon 40 g/l</t>
  </si>
  <si>
    <t xml:space="preserve"> suspenze kapsulí </t>
  </si>
  <si>
    <t xml:space="preserve">pro použití u ozimé řepky olejky pro regulaci různých jednoletých trav a širokolistých plevelů. 
 </t>
  </si>
  <si>
    <t>metazachlor (ISO) 400 g/l</t>
  </si>
  <si>
    <t xml:space="preserve">k hubení jednoděložných i dvouděložných plevelů v řepce olejce, </t>
  </si>
  <si>
    <t xml:space="preserve">500 g/l dimetachlor (47 %) 40 g/l klomazon (4 %) </t>
  </si>
  <si>
    <t xml:space="preserve">preemergentní hubení chundelky metlice a jednoletých dvouděložných plevelů včetně svízele přítuly v řepce olejce ozimé.  
 </t>
  </si>
  <si>
    <t xml:space="preserve">500 g/l dimetachlor </t>
  </si>
  <si>
    <t xml:space="preserve"> hubení  jednoděložných a dvouděložných plevelů v porostech řepky olejky.  
 </t>
  </si>
  <si>
    <t>clomazone [klomazon] - 360 g</t>
  </si>
  <si>
    <t xml:space="preserve">suspenze kapsulí </t>
  </si>
  <si>
    <t xml:space="preserve">k preemergentní aplikaci proti jednoletým dvouděložným plevelům v řepce olejce </t>
  </si>
  <si>
    <t xml:space="preserve">pethoxamid 600 g/l (59 hm%) </t>
  </si>
  <si>
    <t xml:space="preserve"> tekutý emulgovatelný koncentrát</t>
  </si>
  <si>
    <t xml:space="preserve">proti jednoletým lipnicovitým a dvouděložným plevelům </t>
  </si>
  <si>
    <t xml:space="preserve">dimethenamid-P 200 g/l, metazachlor 200 g/l  </t>
  </si>
  <si>
    <t xml:space="preserve">k hubení jednoděložných a dvouděložných plevelů v porostech řepky ozimé </t>
  </si>
  <si>
    <t>pethoxamid 600 g/l</t>
  </si>
  <si>
    <t>tekutý emulgovatelný koncentrát</t>
  </si>
  <si>
    <t>aminopyralid - 40 g
clopyralid [klopyralid] - 240 g
picloram [pikloram] - 80 g</t>
  </si>
  <si>
    <t>s vodou mísitelný kapalný koncentrát</t>
  </si>
  <si>
    <t xml:space="preserve">k postemergentnímu hubení odolných dvouděložných plevelů, zejména heřmánkovitých plevelů, svízele přítuly, máku vlčího, violky rolní a pcháče osetu v řepce ozimé.
</t>
  </si>
  <si>
    <t>proti výdrolů obilovin v řepce</t>
  </si>
  <si>
    <t xml:space="preserve">haloxyfop-R methylester  108 g/l </t>
  </si>
  <si>
    <t xml:space="preserve">k postemergentnímu hubení jednoletých a vytrvalých trávovitých plevelů </t>
  </si>
  <si>
    <t>iodosulfuron-methyl Na [jodosulfuron-methyl-Na] - 1 g
thiencarbazone-methyl - 10 g
foramsulfuron - 30 g</t>
  </si>
  <si>
    <t>proti plevelům</t>
  </si>
  <si>
    <t xml:space="preserve">312,5 g/l  S-metolachlor (30 %) 187,5 g/l  terbuthylazin (17,4 %) </t>
  </si>
  <si>
    <t>tekutý suspenzní koncentrát</t>
  </si>
  <si>
    <t xml:space="preserve">k hubení jednoletých plevelů v kukuřici a čiroku. </t>
  </si>
  <si>
    <t>terbuthylazine - 250 g
pethoxamid - 300 g</t>
  </si>
  <si>
    <t>k hubení plevelů v kukuřici</t>
  </si>
  <si>
    <t xml:space="preserve">isoxaflutol 225 g/l  thienkarbazon-methyl 90 g/l </t>
  </si>
  <si>
    <t>k preemergentnímu a časně postemergentnímu hubení jednoletých trávovitých a jednoletých dvouděložných plevelů v kukuřici</t>
  </si>
  <si>
    <t>rimsulfuron - 25%</t>
  </si>
  <si>
    <t xml:space="preserve"> ve vodě dispergovatelné granule</t>
  </si>
  <si>
    <t>dimethenamid-P (ISO) 280 g/l terbuthylazin (ISO) 250 g/l</t>
  </si>
  <si>
    <t xml:space="preserve"> k hubení plevelů lipnicovitých jednoletých a plevelů dvouděložných jednoletých v kukuřici seté </t>
  </si>
  <si>
    <t>bromoxynil - 225 g</t>
  </si>
  <si>
    <t>proti dvouděložným plevelům</t>
  </si>
  <si>
    <t xml:space="preserve">200 g/l dikvát </t>
  </si>
  <si>
    <t>k desikaci polních plodin</t>
  </si>
  <si>
    <t>iodosulfuron-methyl Na [jodosulfuron-methyl-Na] - 1%
foramsulfuron - 30%
isoxadifen-ethyl - 30%</t>
  </si>
  <si>
    <t>ve vodě dispergovatelný granulát</t>
  </si>
  <si>
    <t xml:space="preserve">k hubení jednoděložných a dvouděložných plevelů, včetně vytrvalých v kukuřici. 
 </t>
  </si>
  <si>
    <t>125 g/l
propiconazole
450 g/l
fenpropidin</t>
  </si>
  <si>
    <t>EC – emulgovatelný koncentrát</t>
  </si>
  <si>
    <t>k ochraně pšenice a ječmene proti houbovým chorobám.</t>
  </si>
  <si>
    <t>prothioconazole 125 g/l
tebuconazole 125 g/l</t>
  </si>
  <si>
    <t>širokému spektru chorob</t>
  </si>
  <si>
    <t>prothioconazole 100 g/l
spiroxamine 250 g/l
tebuconazole 100 g/l</t>
  </si>
  <si>
    <t xml:space="preserve"> k ochraně pšenice, ječmene, žita a tritikale proti houbovým chorobám</t>
  </si>
  <si>
    <t xml:space="preserve">Chinoxyfen 500 g/l (41,32 % hm)tj.: 5,7-dichlor-4-chinolyl-4-fluorfenylether
</t>
  </si>
  <si>
    <t>padlí travní v pšenici a ječmeni</t>
  </si>
  <si>
    <t>tebuconazole [tebukonazol] - 167 g
triadimenol - 43 g
spiroxamine [spiroxamin] - 250 g</t>
  </si>
  <si>
    <t>k ochraně pšenice, ječmene, révy a okrasných rostlin proti houbovým chorobám.</t>
  </si>
  <si>
    <t>epoxiconazole [epoxykonazol] - 62,5 g
fenpropimorph [fenpropimorf] - 200 g
metrafenone [metrafenon] - 75 g</t>
  </si>
  <si>
    <t>proti padlí travnímu a rzi pšeničné na pšenici ozimé</t>
  </si>
  <si>
    <t xml:space="preserve">200 g/l azoxystrobin (18,2 % )   80 g/l cyprokonazol (7,3 % ) </t>
  </si>
  <si>
    <t>houbové choroby</t>
  </si>
  <si>
    <t xml:space="preserve">Proti fuzariózám klasů </t>
  </si>
  <si>
    <t>difenoconazole [difenokonazol] - 100 g
tebuconazole [tebukonazol] - 250 g</t>
  </si>
  <si>
    <t>prothioconazole [prothiokonazol] - 80 g
tebuconazole [tebukonazol] - 160 g</t>
  </si>
  <si>
    <t>foma</t>
  </si>
  <si>
    <t>difenoconazole [difenokonazol] - 250 g
paclobutrazol [paklobutrazol] - 125 g</t>
  </si>
  <si>
    <t xml:space="preserve">boscalid - 133 g
metconazole [metconazol] - 60 g                           </t>
  </si>
  <si>
    <t xml:space="preserve"> fomova hniloba a pro zvýšení odolnosti proti poléhání. 
 </t>
  </si>
  <si>
    <t>boscalid - 200 g
dimoxystrobin - 200 g</t>
  </si>
  <si>
    <t>Hlízenka</t>
  </si>
  <si>
    <t>fluopyram - 125 g
prothioconazole [prothiokonazol] - 125 g</t>
  </si>
  <si>
    <t>thiophanate-methyl [thiofanát-methyl] - 233 g
tetraconazole [tetrakonazol] - 70 g</t>
  </si>
  <si>
    <t xml:space="preserve"> suspo emulse </t>
  </si>
  <si>
    <t>prochloraz - 400 g
propiconazole [propikonazol] - 90 g</t>
  </si>
  <si>
    <t xml:space="preserve">
epoxiconazole [epoxykonazol] - 37,5 g
metconazole [metconazol] - 27,5 g
</t>
  </si>
  <si>
    <t>listové a klasové choroby obilnin</t>
  </si>
  <si>
    <t>steblolam</t>
  </si>
  <si>
    <t xml:space="preserve">167 g/l (16,7%) bromukonazol 107 g/l (10,7%) tebukonazol 
</t>
  </si>
  <si>
    <t xml:space="preserve"> emulgovatelný koncentrát </t>
  </si>
  <si>
    <t>k ochraně proti chorobám listů a klasů v pšenici ozimé</t>
  </si>
  <si>
    <t xml:space="preserve">tebuconazole [tebukonazol] - 250 g
</t>
  </si>
  <si>
    <t>emulze olej ve vodě</t>
  </si>
  <si>
    <t>ochrana proti houbovým chorobám u řepky,foma</t>
  </si>
  <si>
    <t xml:space="preserve">Coniothyrium minitans - 100 g
</t>
  </si>
  <si>
    <t xml:space="preserve"> ve formě dispergovatelného granulátu </t>
  </si>
  <si>
    <t>k ochraně řepky proti hlízence</t>
  </si>
  <si>
    <t>zeta-cypermethrin 100 g/l</t>
  </si>
  <si>
    <t xml:space="preserve"> ve formě emulze oleje ve vodě </t>
  </si>
  <si>
    <t xml:space="preserve"> k ochraně rostlin proti škodlivým organismům v zemědělství-kohoutci </t>
  </si>
  <si>
    <t>thiacloprid  100 g/l    deltamethrin  10 g/l</t>
  </si>
  <si>
    <t xml:space="preserve">ve formě olejové disperze </t>
  </si>
  <si>
    <t xml:space="preserve"> proti živočišným škůdcům řepky olejky-krytonosci</t>
  </si>
  <si>
    <t>240 g/l tau-fluvalinate</t>
  </si>
  <si>
    <t>blýskáček řepkový</t>
  </si>
  <si>
    <t>alpha-cypermethrin [Alfa-cypermethrin] - 50 g/l</t>
  </si>
  <si>
    <t>mokroemulzní koncentrát</t>
  </si>
  <si>
    <t>gamma-cyhalothrin - 60 g/l</t>
  </si>
  <si>
    <t xml:space="preserve"> ve formě suspenze kapsulí pro ředění vodou </t>
  </si>
  <si>
    <t>proti dřepčíkům,pilátce</t>
  </si>
  <si>
    <t xml:space="preserve">Indoxakarb (ISO) 300 g/kg (30 % hm.) ve formě reakční směsi (S)indoxakarbu a (R)-indoxakarbu 75:25 % 
 </t>
  </si>
  <si>
    <t>proti zavíječi</t>
  </si>
  <si>
    <t>methoxyfenozide [methoxyfenozid] - 240 g</t>
  </si>
  <si>
    <t xml:space="preserve">thiakloprid  240 g/l </t>
  </si>
  <si>
    <t>olejová disperze</t>
  </si>
  <si>
    <t xml:space="preserve"> proti škůdcům jetele lučního</t>
  </si>
  <si>
    <t>Polyalkyleneoxid heptamethyl trisiloxane, 80 %
Allyloxypolyethyleneglycol, 20 %</t>
  </si>
  <si>
    <t>ke zvýšení odolnosti proti poléhání ječmene, pšenice ozimé, a zkrácení stébla u ječmene jarního</t>
  </si>
  <si>
    <t xml:space="preserve"> chlormekvát chlorid 750 g/l</t>
  </si>
  <si>
    <t xml:space="preserve"> rozpustný koncentrát</t>
  </si>
  <si>
    <t>k regulaci růstu obilnin, semenných porostů kostřavy luční, lipnice luční a k regulaci růstu okrasných rostlin</t>
  </si>
  <si>
    <t xml:space="preserve">mepikvát chlorid 210 g/l metkonazol 30 g/l </t>
  </si>
  <si>
    <t xml:space="preserve"> ve formě kapalného koncentrátu </t>
  </si>
  <si>
    <t xml:space="preserve"> k ošetření řepky olejky pro zvýšení jistoty přezimování a zvýšení odolnosti proti poléhání. </t>
  </si>
  <si>
    <t>natrium-5-nitroguajakolát   1 g/l   natrium-2-nitrofenolát  2 g/l   natrium-4-nitrofenolát  3 g/l</t>
  </si>
  <si>
    <t xml:space="preserve"> určený ke stimulaci výnosu </t>
  </si>
  <si>
    <t xml:space="preserve"> pinolen 555,4 g/l</t>
  </si>
  <si>
    <t xml:space="preserve"> k omezení ztrát ozimé řepky ve sklizni</t>
  </si>
  <si>
    <t xml:space="preserve">karboxylovaný styren butadien kopolymer 455,5 g/l </t>
  </si>
  <si>
    <t xml:space="preserve"> emulze typu olej ve vodě </t>
  </si>
  <si>
    <t xml:space="preserve"> k omezení ztrát při sklizni hrachu, řepky olejky</t>
  </si>
  <si>
    <t>chlormequat-chloride [chlormekvat chlorid] - 720 g</t>
  </si>
  <si>
    <t>regulace růstu</t>
  </si>
  <si>
    <t xml:space="preserve"> metaldehyd 40 g/kg </t>
  </si>
  <si>
    <t xml:space="preserve"> granulované návnady </t>
  </si>
  <si>
    <t xml:space="preserve">k ochraně polních plodin, ovocných rostlin, zeleniny, okrasných rostlin a skleníkových rostlin proti slimákům, plžům a hlemýžďům </t>
  </si>
  <si>
    <t xml:space="preserve">fosforečnan železitý 29,7 g/kg </t>
  </si>
  <si>
    <t xml:space="preserve"> granulovaná návnada </t>
  </si>
  <si>
    <t xml:space="preserve"> proti všem druhům slimáků a plzáků </t>
  </si>
  <si>
    <t>metaldehyde [metaldehyd] - 30 g</t>
  </si>
  <si>
    <t xml:space="preserve"> proti slimákům</t>
  </si>
  <si>
    <t>ethephon [ethefon] - 480 g</t>
  </si>
  <si>
    <t xml:space="preserve">ve formě tekutého koncentrátu </t>
  </si>
  <si>
    <t>k odolnosti proti polehání obili</t>
  </si>
  <si>
    <t xml:space="preserve">methylester kyseliny palmitové a olejové 37,5 % (350 g/L)  polyalkoxyester kyseliny fosforečné 22,5% (210 g/L)  kyselina olejová 5% (46 g/L) 
 </t>
  </si>
  <si>
    <t xml:space="preserve"> ke zlepšení přilnavosti a smáčivosti přípravku proti plevelům</t>
  </si>
  <si>
    <t>2,4-D - 300 g
florasulam - 6.25 g</t>
  </si>
  <si>
    <t>metsulfuron-methyl 111g tribenuron-methyl 222g</t>
  </si>
  <si>
    <t>amidosulfuron 100 g/l iodosulfuron 25 g/l            mefenpyr 250 g/l</t>
  </si>
  <si>
    <t>fluroxypyr 333g/l</t>
  </si>
  <si>
    <t>carfentrazone - ethyl 400g/kg</t>
  </si>
  <si>
    <t>epoxiconazole 41.6 g/l fluxapyroxad 41.6 g/l pyraclostrobin 66.6 g/l</t>
  </si>
  <si>
    <t>epoxiconazole 84 g/l fenpropimorph 250 g/l</t>
  </si>
  <si>
    <t>thiophanate-methyl 500 g/l</t>
  </si>
  <si>
    <t>mesotrione 480 g/l</t>
  </si>
  <si>
    <t>tribenuron/methyl 500 g</t>
  </si>
  <si>
    <t>quizalofop-P-ethyl - 100 g/l</t>
  </si>
  <si>
    <t xml:space="preserve">
clopyralid [klopyralid] - 267 g
picloram [pikloram] - 67 g</t>
  </si>
  <si>
    <t>dimethenamid-p 100 g/l metazachlor 300 g/l        quinmerac 100g/l</t>
  </si>
  <si>
    <t>propaquizafop</t>
  </si>
  <si>
    <t>azoxystrobin 250g/l</t>
  </si>
  <si>
    <t>ve vodě rospustný granulát</t>
  </si>
  <si>
    <t>plevele jednoděložné</t>
  </si>
  <si>
    <t>plevele dvouděložné</t>
  </si>
  <si>
    <t>rez pšeničná padlí travní</t>
  </si>
  <si>
    <t>emulgovaný koncentrát</t>
  </si>
  <si>
    <t>hnědá skvrnitost ječmene</t>
  </si>
  <si>
    <t xml:space="preserve">Celková tabulka hodnocení </t>
  </si>
  <si>
    <t xml:space="preserve">VV Skupina C </t>
  </si>
  <si>
    <t>VV Skupina B</t>
  </si>
  <si>
    <t xml:space="preserve">VV Skupina A </t>
  </si>
  <si>
    <t>Celkem bez DPH</t>
  </si>
  <si>
    <t xml:space="preserve">Celková cena za skupinu VV bez DPH </t>
  </si>
  <si>
    <t xml:space="preserve">cyprodinil 187 g/l    isopyrazam 62.5 g/l </t>
  </si>
  <si>
    <t xml:space="preserve">Solatenol (75 g/l) a Prothioconazole (150 g/l) </t>
  </si>
  <si>
    <t>rez,padlí a braničnatka</t>
  </si>
  <si>
    <t>cyprokonazol (50 g/l) propikonazol (62,5 g/l) chlorothalonil (375 g/l)</t>
  </si>
  <si>
    <t>rez a braničnatka</t>
  </si>
  <si>
    <t xml:space="preserve"> fluxapyroxad (75 g/l) pyraclostrobin (150 g/l)</t>
  </si>
  <si>
    <t>dimeethenamid-p 200 g/l, metazachlor 200 g/l klomazon 40 g/l</t>
  </si>
  <si>
    <t>dvouděložní plevele v obilovinách</t>
  </si>
  <si>
    <t>pre a časně post do řepky</t>
  </si>
  <si>
    <t>Metazachlor 500 g/l Aminopyralid 5,3 g /l Pikloram 13,3g/l</t>
  </si>
  <si>
    <t xml:space="preserve">Mesotrion (Mesotrione) 37,5 g/l (Skupiny: Triketone), S-metolachlor (S-metolachlor) 375 g/l, Terbuthylazin (Terbuthylazine) 125 g/l (Skupiny: Triazine) </t>
  </si>
  <si>
    <t>Mix formulace CS a SC</t>
  </si>
  <si>
    <t xml:space="preserve"> k hubení jednoděložných a dvouděložných </t>
  </si>
  <si>
    <t>Klethodim (Clethodim) 120 g/l</t>
  </si>
  <si>
    <t>jednoděložné plevele</t>
  </si>
  <si>
    <t xml:space="preserve">suzpenzní koncentrát </t>
  </si>
  <si>
    <t xml:space="preserve">Chlortoluron (Chlorotoluron) 500 g/l, Diflufenikan (Diflufenican) 100 g/l (Skupiny: Pyridinecarboxamide) </t>
  </si>
  <si>
    <t>Chundelka metlice, dvouděložné plevele</t>
  </si>
  <si>
    <t xml:space="preserve">Flumioxazin (Flumioxazine) 500 g/kg (Skupiny: N-phenylphthalimide) </t>
  </si>
  <si>
    <t>smačitelný prášek</t>
  </si>
  <si>
    <t xml:space="preserve">Mesotrion (Mesotrione) 60 g/l (Skupiny: Triketone), S-metolachlor (S-metolachlor) 500 g/l </t>
  </si>
  <si>
    <t>suzpo emulze</t>
  </si>
  <si>
    <t xml:space="preserve">dvouděložní plevele </t>
  </si>
  <si>
    <t xml:space="preserve">Flufenacet (Flufenacet) 200 g/l (Skupiny: Oxyacetamide), Terbuthylazin (Terbuthylazine) 333 g/l (Skupiny: Triazine) </t>
  </si>
  <si>
    <t xml:space="preserve">Isoxaflutol (Isoxaflutole) 750 g/kg (Skupiny: Isoxazole) </t>
  </si>
  <si>
    <t>plevele dvouděložné, jednoděložné</t>
  </si>
  <si>
    <t xml:space="preserve">Klopyralid (Clopyralid) 200 g/l (Skupiny: Pyridine carboxylic acid) </t>
  </si>
  <si>
    <t xml:space="preserve">Thifensulfuron-methyl (Thifensulfuron-methyl) 500 g/kg (Skupiny: Sulfonylurea) </t>
  </si>
  <si>
    <t xml:space="preserve">Florasulam (Florasulam) 5 g/l (Skupiny: Triazolopyrimidine), Halauxifen-methyl (XDE-729 methyl) (Halauxifen-methyl) 6,25 g/l (Skupiny: Acetamide) </t>
  </si>
  <si>
    <t xml:space="preserve">Chlorthalonil (Chlorothalonil) 250 g/l (Skupiny: chloronitriles(phthalonitriles)), Tetrakonazol (Tetraconazole) 62,5 g/l (Skupiny: triazoles) </t>
  </si>
  <si>
    <t>rez, padli travní</t>
  </si>
  <si>
    <t xml:space="preserve">Bixafen (Bixafen) 50 g/l (Skupiny: pyrazole-4-carboxamides), Tebukonazol (Tebuconazole) 166 g/l (Skupiny: triazoles) </t>
  </si>
  <si>
    <t xml:space="preserve">Boskalid (Boscalid (formerly nicobifen)) 233 g/l (Skupiny: pyridine-carboxamides), Epoxykonazol (Epoxiconazole) 67 g/l (Skupiny: triazoles) </t>
  </si>
  <si>
    <t>bráničnatka pšeničná</t>
  </si>
  <si>
    <t xml:space="preserve">Azoxystrobin (Azoxystrobin) 120 g/l (Skupiny: methoxy-acrylates), Tebukonazol (Tebuconazole) 200 g/l (Skupiny: triazoles) </t>
  </si>
  <si>
    <t>Hlizenka obecná</t>
  </si>
  <si>
    <t>Cypermethrin 500 g/l</t>
  </si>
  <si>
    <t xml:space="preserve">Acetamiprid (Acetamiprid) 200 g/kg (Skupiny: Neonicotinoids) </t>
  </si>
  <si>
    <t xml:space="preserve">ve vodě rozpustný prášek </t>
  </si>
  <si>
    <t xml:space="preserve">Chlorpyrifos-methyl (Chlorpyrifos-methyl) 225 g/l (Skupiny: Organophosphates) </t>
  </si>
  <si>
    <t xml:space="preserve">Fluroxypyr (Fluroxypyr) 280 g/l (Skupiny: Pyridine carboxylic acid), Halauxifen-methyl (XDE-729 methyl) (Halauxifen-methyl) 12,5 g/l (Skupiny: Acetamide) Aminopyralid (Aminopyralid) 10 g/l, Florasulam (Florasulam) 5 g/l (Skupiny: Triazolopyrimidine), 2,4-D (2,4-D) 180 g/l (Skupiny: Phenoxy-carboxylic-acid) </t>
  </si>
  <si>
    <t>Epoxykonazol 41.6 g/l + Prochloraz 150 g/l</t>
  </si>
  <si>
    <t>dispergovatelný koncentrát</t>
  </si>
  <si>
    <t>stéblolam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</si>
</sst>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&quot; Kč&quot;"/>
    <numFmt numFmtId="165" formatCode="#,##0.00&quot; Kč&quot;"/>
  </numFmts>
  <fonts count="31" x14ac:knownFonts="1">
    <font>
      <sz val="10"/>
      <name val="Arial"/>
      <family val="2"/>
      <charset val="238"/>
    </font>
    <font>
      <sz val="10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30"/>
      <name val="Calibri"/>
      <family val="2"/>
      <charset val="238"/>
    </font>
    <font>
      <b/>
      <sz val="10"/>
      <color indexed="57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3" tint="-0.249977111117893"/>
      <name val="Calibri"/>
      <family val="2"/>
      <charset val="238"/>
    </font>
    <font>
      <sz val="10"/>
      <color rgb="FFC0000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2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8">
    <xf numFmtId="0" fontId="0" fillId="0" borderId="0" xfId="0"/>
    <xf numFmtId="0" fontId="2" fillId="0" borderId="0" xfId="1" applyProtection="1"/>
    <xf numFmtId="0" fontId="4" fillId="2" borderId="1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</xf>
    <xf numFmtId="164" fontId="4" fillId="5" borderId="1" xfId="1" applyNumberFormat="1" applyFont="1" applyFill="1" applyBorder="1" applyAlignment="1" applyProtection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</xf>
    <xf numFmtId="0" fontId="13" fillId="6" borderId="1" xfId="1" applyFont="1" applyFill="1" applyBorder="1" applyAlignment="1" applyProtection="1">
      <alignment horizontal="center" vertical="center"/>
    </xf>
    <xf numFmtId="165" fontId="14" fillId="7" borderId="1" xfId="1" applyNumberFormat="1" applyFont="1" applyFill="1" applyBorder="1" applyAlignment="1" applyProtection="1">
      <alignment horizontal="center" vertical="center"/>
    </xf>
    <xf numFmtId="165" fontId="12" fillId="3" borderId="1" xfId="1" applyNumberFormat="1" applyFont="1" applyFill="1" applyBorder="1" applyAlignment="1" applyProtection="1">
      <alignment horizontal="center" vertical="center"/>
    </xf>
    <xf numFmtId="4" fontId="7" fillId="8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Border="1" applyAlignment="1" applyProtection="1">
      <alignment horizontal="left" vertical="center"/>
    </xf>
    <xf numFmtId="165" fontId="4" fillId="9" borderId="1" xfId="1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12" fillId="3" borderId="2" xfId="1" applyFont="1" applyFill="1" applyBorder="1" applyAlignment="1" applyProtection="1">
      <alignment horizontal="center" vertical="center" wrapText="1"/>
    </xf>
    <xf numFmtId="0" fontId="13" fillId="6" borderId="2" xfId="1" applyFont="1" applyFill="1" applyBorder="1" applyAlignment="1" applyProtection="1">
      <alignment horizontal="center" vertical="center"/>
    </xf>
    <xf numFmtId="165" fontId="14" fillId="7" borderId="2" xfId="1" applyNumberFormat="1" applyFont="1" applyFill="1" applyBorder="1" applyAlignment="1" applyProtection="1">
      <alignment horizontal="center" vertical="center"/>
    </xf>
    <xf numFmtId="165" fontId="12" fillId="3" borderId="2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right" vertical="center"/>
      <protection locked="0"/>
    </xf>
    <xf numFmtId="0" fontId="7" fillId="0" borderId="2" xfId="1" applyFont="1" applyBorder="1" applyAlignment="1" applyProtection="1">
      <alignment horizontal="left" vertical="center"/>
    </xf>
    <xf numFmtId="0" fontId="2" fillId="0" borderId="0" xfId="1" applyBorder="1" applyProtection="1"/>
    <xf numFmtId="0" fontId="2" fillId="10" borderId="0" xfId="1" applyFill="1" applyBorder="1" applyProtection="1"/>
    <xf numFmtId="0" fontId="4" fillId="11" borderId="0" xfId="1" applyFont="1" applyFill="1" applyBorder="1" applyAlignment="1" applyProtection="1">
      <alignment horizontal="center" vertical="center"/>
    </xf>
    <xf numFmtId="0" fontId="5" fillId="11" borderId="0" xfId="1" applyFont="1" applyFill="1" applyBorder="1" applyAlignment="1" applyProtection="1">
      <alignment horizontal="center" vertical="center" wrapText="1"/>
    </xf>
    <xf numFmtId="0" fontId="5" fillId="11" borderId="0" xfId="1" applyNumberFormat="1" applyFont="1" applyFill="1" applyBorder="1" applyAlignment="1" applyProtection="1">
      <alignment horizontal="center" vertical="center" wrapText="1"/>
    </xf>
    <xf numFmtId="0" fontId="5" fillId="12" borderId="0" xfId="1" applyFont="1" applyFill="1" applyBorder="1" applyAlignment="1" applyProtection="1">
      <alignment horizontal="center" vertical="center" wrapText="1"/>
    </xf>
    <xf numFmtId="0" fontId="5" fillId="13" borderId="0" xfId="1" applyFont="1" applyFill="1" applyBorder="1" applyAlignment="1" applyProtection="1">
      <alignment horizontal="center" vertical="center" wrapText="1"/>
    </xf>
    <xf numFmtId="164" fontId="4" fillId="14" borderId="0" xfId="1" applyNumberFormat="1" applyFont="1" applyFill="1" applyBorder="1" applyAlignment="1" applyProtection="1">
      <alignment horizontal="center" vertical="center" wrapText="1"/>
    </xf>
    <xf numFmtId="164" fontId="4" fillId="12" borderId="0" xfId="1" applyNumberFormat="1" applyFont="1" applyFill="1" applyBorder="1" applyAlignment="1" applyProtection="1">
      <alignment horizontal="center" vertical="center" wrapText="1"/>
    </xf>
    <xf numFmtId="165" fontId="4" fillId="11" borderId="0" xfId="1" applyNumberFormat="1" applyFont="1" applyFill="1" applyBorder="1" applyAlignment="1" applyProtection="1">
      <alignment horizontal="center" vertical="center" wrapText="1"/>
    </xf>
    <xf numFmtId="0" fontId="2" fillId="11" borderId="0" xfId="1" applyFont="1" applyFill="1" applyBorder="1" applyAlignment="1" applyProtection="1">
      <alignment horizontal="center" vertical="center" wrapText="1"/>
    </xf>
    <xf numFmtId="0" fontId="7" fillId="10" borderId="0" xfId="1" applyFont="1" applyFill="1" applyBorder="1" applyAlignment="1" applyProtection="1">
      <alignment horizontal="center" vertical="center" wrapText="1"/>
    </xf>
    <xf numFmtId="0" fontId="8" fillId="10" borderId="0" xfId="1" applyFont="1" applyFill="1" applyBorder="1" applyAlignment="1" applyProtection="1">
      <alignment horizontal="center" vertical="center" wrapText="1"/>
    </xf>
    <xf numFmtId="0" fontId="9" fillId="10" borderId="0" xfId="1" applyFont="1" applyFill="1" applyBorder="1" applyAlignment="1" applyProtection="1">
      <alignment horizontal="center" vertical="center" wrapText="1"/>
    </xf>
    <xf numFmtId="0" fontId="15" fillId="15" borderId="0" xfId="1" applyFont="1" applyFill="1" applyBorder="1" applyAlignment="1" applyProtection="1">
      <alignment horizontal="center" vertical="center" wrapText="1"/>
    </xf>
    <xf numFmtId="4" fontId="7" fillId="16" borderId="0" xfId="1" applyNumberFormat="1" applyFont="1" applyFill="1" applyBorder="1" applyAlignment="1" applyProtection="1">
      <alignment horizontal="right" vertical="center"/>
      <protection locked="0"/>
    </xf>
    <xf numFmtId="0" fontId="7" fillId="10" borderId="0" xfId="1" applyFont="1" applyFill="1" applyBorder="1" applyAlignment="1" applyProtection="1">
      <alignment horizontal="left" vertical="center"/>
    </xf>
    <xf numFmtId="165" fontId="4" fillId="15" borderId="0" xfId="1" applyNumberFormat="1" applyFont="1" applyFill="1" applyBorder="1" applyAlignment="1" applyProtection="1">
      <alignment horizontal="center" vertical="center" wrapText="1"/>
    </xf>
    <xf numFmtId="0" fontId="7" fillId="11" borderId="0" xfId="1" applyFont="1" applyFill="1" applyBorder="1" applyAlignment="1" applyProtection="1">
      <alignment horizontal="center" vertical="center"/>
    </xf>
    <xf numFmtId="0" fontId="12" fillId="12" borderId="0" xfId="1" applyFont="1" applyFill="1" applyBorder="1" applyAlignment="1" applyProtection="1">
      <alignment horizontal="center" vertical="center" wrapText="1"/>
    </xf>
    <xf numFmtId="0" fontId="13" fillId="17" borderId="0" xfId="1" applyFont="1" applyFill="1" applyBorder="1" applyAlignment="1" applyProtection="1">
      <alignment horizontal="center" vertical="center"/>
    </xf>
    <xf numFmtId="165" fontId="14" fillId="17" borderId="0" xfId="1" applyNumberFormat="1" applyFont="1" applyFill="1" applyBorder="1" applyAlignment="1" applyProtection="1">
      <alignment horizontal="center" vertical="center"/>
    </xf>
    <xf numFmtId="165" fontId="12" fillId="12" borderId="0" xfId="1" applyNumberFormat="1" applyFont="1" applyFill="1" applyBorder="1" applyAlignment="1" applyProtection="1">
      <alignment horizontal="center" vertical="center"/>
    </xf>
    <xf numFmtId="165" fontId="2" fillId="10" borderId="0" xfId="1" applyNumberFormat="1" applyFill="1" applyBorder="1" applyAlignment="1" applyProtection="1">
      <alignment horizontal="center" vertical="center" wrapText="1"/>
    </xf>
    <xf numFmtId="0" fontId="2" fillId="10" borderId="0" xfId="1" applyFont="1" applyFill="1" applyBorder="1" applyAlignment="1">
      <alignment horizontal="center" vertical="center"/>
    </xf>
    <xf numFmtId="0" fontId="7" fillId="10" borderId="0" xfId="1" applyFont="1" applyFill="1" applyBorder="1" applyAlignment="1">
      <alignment horizontal="center" vertical="center"/>
    </xf>
    <xf numFmtId="9" fontId="2" fillId="10" borderId="0" xfId="1" applyNumberFormat="1" applyFont="1" applyFill="1" applyBorder="1" applyAlignment="1">
      <alignment horizontal="center" vertical="center"/>
    </xf>
    <xf numFmtId="0" fontId="2" fillId="10" borderId="0" xfId="1" applyFill="1" applyBorder="1" applyAlignment="1" applyProtection="1">
      <alignment horizontal="center" vertical="center"/>
    </xf>
    <xf numFmtId="0" fontId="16" fillId="10" borderId="0" xfId="1" applyFont="1" applyFill="1" applyBorder="1" applyProtection="1"/>
    <xf numFmtId="0" fontId="4" fillId="11" borderId="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0" borderId="0" xfId="1" applyFont="1" applyProtection="1"/>
    <xf numFmtId="0" fontId="2" fillId="0" borderId="0" xfId="1" applyAlignment="1" applyProtection="1">
      <alignment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165" fontId="2" fillId="0" borderId="5" xfId="1" applyNumberFormat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165" fontId="2" fillId="0" borderId="17" xfId="1" applyNumberFormat="1" applyBorder="1" applyAlignment="1" applyProtection="1">
      <alignment horizontal="center" vertical="center" wrapText="1"/>
    </xf>
    <xf numFmtId="0" fontId="2" fillId="2" borderId="2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12" fillId="8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17" fillId="0" borderId="23" xfId="1" applyFont="1" applyBorder="1" applyProtection="1"/>
    <xf numFmtId="0" fontId="18" fillId="0" borderId="0" xfId="1" applyFont="1" applyProtection="1"/>
    <xf numFmtId="0" fontId="19" fillId="0" borderId="23" xfId="1" applyFont="1" applyBorder="1" applyProtection="1"/>
    <xf numFmtId="8" fontId="17" fillId="18" borderId="23" xfId="1" applyNumberFormat="1" applyFont="1" applyFill="1" applyBorder="1" applyProtection="1"/>
    <xf numFmtId="0" fontId="24" fillId="0" borderId="23" xfId="1" applyFont="1" applyFill="1" applyBorder="1" applyAlignment="1" applyProtection="1">
      <alignment horizontal="center" vertical="center" wrapText="1"/>
    </xf>
    <xf numFmtId="0" fontId="27" fillId="8" borderId="23" xfId="1" applyNumberFormat="1" applyFont="1" applyFill="1" applyBorder="1" applyAlignment="1" applyProtection="1">
      <alignment horizontal="center" vertical="center"/>
      <protection locked="0"/>
    </xf>
    <xf numFmtId="0" fontId="27" fillId="2" borderId="23" xfId="1" applyNumberFormat="1" applyFont="1" applyFill="1" applyBorder="1" applyAlignment="1" applyProtection="1">
      <alignment horizontal="center" vertical="center" wrapText="1"/>
    </xf>
    <xf numFmtId="0" fontId="27" fillId="3" borderId="23" xfId="1" applyFont="1" applyFill="1" applyBorder="1" applyAlignment="1" applyProtection="1">
      <alignment horizontal="center" vertical="center" wrapText="1"/>
    </xf>
    <xf numFmtId="0" fontId="27" fillId="6" borderId="23" xfId="1" applyFont="1" applyFill="1" applyBorder="1" applyAlignment="1" applyProtection="1">
      <alignment horizontal="center" vertical="center"/>
    </xf>
    <xf numFmtId="165" fontId="27" fillId="7" borderId="23" xfId="1" applyNumberFormat="1" applyFont="1" applyFill="1" applyBorder="1" applyAlignment="1" applyProtection="1">
      <alignment horizontal="center" vertical="center"/>
    </xf>
    <xf numFmtId="165" fontId="27" fillId="3" borderId="23" xfId="1" applyNumberFormat="1" applyFont="1" applyFill="1" applyBorder="1" applyAlignment="1" applyProtection="1">
      <alignment horizontal="center" vertical="center"/>
    </xf>
    <xf numFmtId="165" fontId="24" fillId="0" borderId="23" xfId="1" applyNumberFormat="1" applyFont="1" applyBorder="1" applyAlignment="1" applyProtection="1">
      <alignment horizontal="center" vertical="center" wrapText="1"/>
    </xf>
    <xf numFmtId="0" fontId="24" fillId="0" borderId="23" xfId="1" applyFont="1" applyBorder="1" applyAlignment="1" applyProtection="1">
      <alignment horizontal="center" vertical="center"/>
    </xf>
    <xf numFmtId="4" fontId="24" fillId="8" borderId="23" xfId="1" applyNumberFormat="1" applyFont="1" applyFill="1" applyBorder="1" applyAlignment="1" applyProtection="1">
      <alignment horizontal="center" vertical="center"/>
      <protection locked="0"/>
    </xf>
    <xf numFmtId="0" fontId="7" fillId="2" borderId="10" xfId="1" applyFont="1" applyFill="1" applyBorder="1" applyAlignment="1" applyProtection="1">
      <alignment horizontal="center" vertical="center"/>
    </xf>
    <xf numFmtId="0" fontId="22" fillId="2" borderId="10" xfId="1" applyFont="1" applyFill="1" applyBorder="1" applyAlignment="1" applyProtection="1">
      <alignment horizontal="center" vertical="center"/>
    </xf>
    <xf numFmtId="0" fontId="7" fillId="2" borderId="24" xfId="1" applyFont="1" applyFill="1" applyBorder="1" applyAlignment="1" applyProtection="1">
      <alignment horizontal="center" vertical="center"/>
    </xf>
    <xf numFmtId="0" fontId="7" fillId="2" borderId="25" xfId="1" applyFont="1" applyFill="1" applyBorder="1" applyAlignment="1" applyProtection="1">
      <alignment horizontal="center" vertical="center"/>
    </xf>
    <xf numFmtId="0" fontId="23" fillId="2" borderId="25" xfId="1" applyFont="1" applyFill="1" applyBorder="1" applyAlignment="1" applyProtection="1">
      <alignment horizontal="center" vertical="center"/>
    </xf>
    <xf numFmtId="0" fontId="2" fillId="0" borderId="26" xfId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3" borderId="2" xfId="1" applyFont="1" applyFill="1" applyBorder="1" applyAlignment="1" applyProtection="1">
      <alignment horizontal="center" vertical="center" wrapText="1"/>
    </xf>
    <xf numFmtId="0" fontId="5" fillId="4" borderId="2" xfId="1" applyFont="1" applyFill="1" applyBorder="1" applyAlignment="1" applyProtection="1">
      <alignment horizontal="center" vertical="center" wrapText="1"/>
    </xf>
    <xf numFmtId="164" fontId="4" fillId="5" borderId="2" xfId="1" applyNumberFormat="1" applyFont="1" applyFill="1" applyBorder="1" applyAlignment="1" applyProtection="1">
      <alignment horizontal="center" vertical="center" wrapText="1"/>
    </xf>
    <xf numFmtId="164" fontId="4" fillId="3" borderId="2" xfId="1" applyNumberFormat="1" applyFont="1" applyFill="1" applyBorder="1" applyAlignment="1" applyProtection="1">
      <alignment horizontal="center" vertical="center" wrapText="1"/>
    </xf>
    <xf numFmtId="165" fontId="4" fillId="2" borderId="2" xfId="1" applyNumberFormat="1" applyFont="1" applyFill="1" applyBorder="1" applyAlignment="1" applyProtection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7" fillId="4" borderId="23" xfId="1" applyFont="1" applyFill="1" applyBorder="1" applyAlignment="1" applyProtection="1">
      <alignment horizontal="center" vertical="center" wrapText="1"/>
    </xf>
    <xf numFmtId="164" fontId="27" fillId="5" borderId="23" xfId="1" applyNumberFormat="1" applyFont="1" applyFill="1" applyBorder="1" applyAlignment="1" applyProtection="1">
      <alignment horizontal="center" vertical="center" wrapText="1"/>
    </xf>
    <xf numFmtId="164" fontId="27" fillId="3" borderId="23" xfId="1" applyNumberFormat="1" applyFont="1" applyFill="1" applyBorder="1" applyAlignment="1" applyProtection="1">
      <alignment horizontal="center" vertical="center" wrapText="1"/>
    </xf>
    <xf numFmtId="0" fontId="24" fillId="0" borderId="23" xfId="1" applyFont="1" applyBorder="1" applyAlignment="1" applyProtection="1">
      <alignment horizontal="center" vertical="center"/>
    </xf>
    <xf numFmtId="165" fontId="24" fillId="0" borderId="23" xfId="1" applyNumberFormat="1" applyFont="1" applyBorder="1" applyAlignment="1" applyProtection="1">
      <alignment horizontal="center" vertical="center"/>
    </xf>
    <xf numFmtId="0" fontId="25" fillId="2" borderId="23" xfId="1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0" fillId="2" borderId="10" xfId="1" applyFont="1" applyFill="1" applyBorder="1" applyAlignment="1" applyProtection="1">
      <alignment horizontal="center" vertical="center" wrapText="1"/>
    </xf>
    <xf numFmtId="0" fontId="2" fillId="2" borderId="24" xfId="1" applyFont="1" applyFill="1" applyBorder="1" applyAlignment="1" applyProtection="1">
      <alignment horizontal="center" vertical="center" wrapText="1"/>
    </xf>
    <xf numFmtId="0" fontId="21" fillId="2" borderId="25" xfId="1" applyFont="1" applyFill="1" applyBorder="1" applyAlignment="1" applyProtection="1">
      <alignment horizontal="center" vertical="center" wrapText="1"/>
    </xf>
    <xf numFmtId="0" fontId="25" fillId="3" borderId="23" xfId="1" applyFont="1" applyFill="1" applyBorder="1" applyAlignment="1" applyProtection="1">
      <alignment horizontal="center" vertical="center" wrapText="1"/>
    </xf>
    <xf numFmtId="0" fontId="25" fillId="4" borderId="23" xfId="1" applyFont="1" applyFill="1" applyBorder="1" applyAlignment="1" applyProtection="1">
      <alignment horizontal="center" vertical="center" wrapText="1"/>
    </xf>
    <xf numFmtId="165" fontId="25" fillId="9" borderId="23" xfId="1" applyNumberFormat="1" applyFont="1" applyFill="1" applyBorder="1" applyAlignment="1" applyProtection="1">
      <alignment horizontal="center" vertical="center" wrapText="1"/>
    </xf>
    <xf numFmtId="165" fontId="26" fillId="0" borderId="23" xfId="1" applyNumberFormat="1" applyFont="1" applyBorder="1" applyAlignment="1" applyProtection="1">
      <alignment horizontal="center" vertical="center"/>
    </xf>
    <xf numFmtId="164" fontId="25" fillId="5" borderId="23" xfId="1" applyNumberFormat="1" applyFont="1" applyFill="1" applyBorder="1" applyAlignment="1" applyProtection="1">
      <alignment horizontal="center" vertical="center" wrapText="1"/>
    </xf>
    <xf numFmtId="164" fontId="25" fillId="3" borderId="23" xfId="1" applyNumberFormat="1" applyFont="1" applyFill="1" applyBorder="1" applyAlignment="1" applyProtection="1">
      <alignment horizontal="center" vertical="center" wrapText="1"/>
    </xf>
    <xf numFmtId="0" fontId="28" fillId="0" borderId="23" xfId="1" applyFont="1" applyBorder="1" applyAlignment="1">
      <alignment horizontal="center" vertical="center" wrapText="1"/>
    </xf>
    <xf numFmtId="0" fontId="29" fillId="0" borderId="23" xfId="1" applyFont="1" applyFill="1" applyBorder="1" applyAlignment="1" applyProtection="1">
      <alignment horizontal="center" vertical="center" wrapText="1"/>
    </xf>
    <xf numFmtId="0" fontId="30" fillId="6" borderId="23" xfId="1" applyFont="1" applyFill="1" applyBorder="1" applyAlignment="1" applyProtection="1">
      <alignment horizontal="center" vertical="center"/>
    </xf>
    <xf numFmtId="0" fontId="29" fillId="0" borderId="23" xfId="1" applyFont="1" applyBorder="1" applyAlignment="1" applyProtection="1">
      <alignment horizontal="center" vertical="center"/>
    </xf>
    <xf numFmtId="0" fontId="24" fillId="0" borderId="23" xfId="1" applyFont="1" applyBorder="1" applyAlignment="1" applyProtection="1">
      <alignment horizontal="center" vertical="center"/>
    </xf>
    <xf numFmtId="0" fontId="3" fillId="10" borderId="0" xfId="1" applyFont="1" applyFill="1" applyBorder="1" applyAlignment="1" applyProtection="1">
      <alignment horizontal="left" vertical="center"/>
    </xf>
    <xf numFmtId="0" fontId="4" fillId="11" borderId="0" xfId="1" applyFont="1" applyFill="1" applyBorder="1" applyAlignment="1" applyProtection="1">
      <alignment horizontal="center" vertical="center" wrapText="1"/>
    </xf>
    <xf numFmtId="0" fontId="3" fillId="0" borderId="3" xfId="1" applyFont="1" applyBorder="1" applyAlignment="1" applyProtection="1">
      <alignment horizontal="left"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24" fillId="0" borderId="23" xfId="1" applyFont="1" applyBorder="1" applyAlignment="1" applyProtection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4" fillId="2" borderId="24" xfId="1" applyFont="1" applyFill="1" applyBorder="1" applyAlignment="1" applyProtection="1">
      <alignment horizontal="center" vertical="center" wrapText="1"/>
    </xf>
    <xf numFmtId="0" fontId="4" fillId="2" borderId="27" xfId="1" applyFont="1" applyFill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26" fillId="0" borderId="23" xfId="1" applyFont="1" applyBorder="1" applyAlignment="1" applyProtection="1">
      <alignment horizontal="center" vertical="center"/>
    </xf>
    <xf numFmtId="0" fontId="7" fillId="0" borderId="20" xfId="1" applyFont="1" applyFill="1" applyBorder="1" applyAlignment="1" applyProtection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7" fillId="0" borderId="8" xfId="1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9" fontId="2" fillId="0" borderId="8" xfId="1" applyNumberFormat="1" applyFont="1" applyBorder="1" applyAlignment="1">
      <alignment horizontal="left" vertical="center"/>
    </xf>
    <xf numFmtId="9" fontId="2" fillId="0" borderId="7" xfId="1" applyNumberFormat="1" applyFont="1" applyBorder="1" applyAlignment="1">
      <alignment horizontal="left" vertical="center"/>
    </xf>
    <xf numFmtId="9" fontId="2" fillId="0" borderId="6" xfId="1" applyNumberFormat="1" applyFont="1" applyBorder="1" applyAlignment="1">
      <alignment horizontal="left" vertical="center"/>
    </xf>
  </cellXfs>
  <cellStyles count="3">
    <cellStyle name="Excel Built-in Normal" xfId="1"/>
    <cellStyle name="Item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D7E4BD"/>
      <rgbColor rgb="00FFFF99"/>
      <rgbColor rgb="0099CCFF"/>
      <rgbColor rgb="00FF99CC"/>
      <rgbColor rgb="00CC99FF"/>
      <rgbColor rgb="00FCD5B5"/>
      <rgbColor rgb="003366FF"/>
      <rgbColor rgb="0033CCCC"/>
      <rgbColor rgb="0099CC00"/>
      <rgbColor rgb="00FFC000"/>
      <rgbColor rgb="00FF9900"/>
      <rgbColor rgb="00FF6600"/>
      <rgbColor rgb="00666699"/>
      <rgbColor rgb="00C4BD97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6"/>
  </sheetPr>
  <dimension ref="A1:O157"/>
  <sheetViews>
    <sheetView tabSelected="1" zoomScale="90" zoomScaleNormal="90" workbookViewId="0">
      <selection activeCell="C73" sqref="C73"/>
    </sheetView>
  </sheetViews>
  <sheetFormatPr defaultColWidth="9.140625" defaultRowHeight="15" x14ac:dyDescent="0.25"/>
  <cols>
    <col min="1" max="1" width="6.5703125" style="1" customWidth="1"/>
    <col min="2" max="2" width="37.5703125" style="1" customWidth="1"/>
    <col min="3" max="3" width="22.7109375" style="1" customWidth="1"/>
    <col min="4" max="4" width="59" style="1" customWidth="1"/>
    <col min="5" max="5" width="13.28515625" style="1" customWidth="1"/>
    <col min="6" max="6" width="17" style="1" customWidth="1"/>
    <col min="7" max="7" width="10.42578125" style="1" customWidth="1"/>
    <col min="8" max="8" width="0" style="1" hidden="1" customWidth="1"/>
    <col min="9" max="9" width="17.140625" style="1" customWidth="1"/>
    <col min="10" max="11" width="0" style="1" hidden="1" customWidth="1"/>
    <col min="12" max="12" width="3" style="1" hidden="1" customWidth="1"/>
    <col min="13" max="13" width="15.7109375" style="1" customWidth="1"/>
    <col min="14" max="14" width="13" style="1" customWidth="1"/>
    <col min="15" max="15" width="18.28515625" style="1" customWidth="1"/>
    <col min="16" max="16384" width="9.140625" style="1"/>
  </cols>
  <sheetData>
    <row r="1" spans="1:15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42" customHeight="1" x14ac:dyDescent="0.25">
      <c r="A4" s="58" t="s">
        <v>12</v>
      </c>
      <c r="B4" s="92" t="s">
        <v>13</v>
      </c>
      <c r="C4" s="70" t="s">
        <v>14</v>
      </c>
      <c r="D4" s="70" t="s">
        <v>15</v>
      </c>
      <c r="E4" s="92" t="s">
        <v>16</v>
      </c>
      <c r="F4" s="21" t="s">
        <v>17</v>
      </c>
      <c r="G4" s="21" t="s">
        <v>18</v>
      </c>
      <c r="H4" s="93" t="s">
        <v>19</v>
      </c>
      <c r="I4" s="92" t="s">
        <v>20</v>
      </c>
      <c r="J4" s="94" t="s">
        <v>21</v>
      </c>
      <c r="K4" s="95" t="s">
        <v>22</v>
      </c>
      <c r="L4" s="96" t="s">
        <v>23</v>
      </c>
      <c r="M4" s="124" t="s">
        <v>24</v>
      </c>
      <c r="N4" s="124"/>
      <c r="O4" s="97" t="s">
        <v>25</v>
      </c>
    </row>
    <row r="5" spans="1:15" ht="40.15" customHeight="1" x14ac:dyDescent="0.25">
      <c r="A5" s="86">
        <v>1</v>
      </c>
      <c r="B5" s="76" t="s">
        <v>217</v>
      </c>
      <c r="C5" s="76" t="s">
        <v>55</v>
      </c>
      <c r="D5" s="76" t="s">
        <v>52</v>
      </c>
      <c r="E5" s="117">
        <v>5</v>
      </c>
      <c r="F5" s="77"/>
      <c r="G5" s="78"/>
      <c r="H5" s="79">
        <v>360</v>
      </c>
      <c r="I5" s="118">
        <v>10</v>
      </c>
      <c r="J5" s="80">
        <v>360</v>
      </c>
      <c r="K5" s="81">
        <v>510</v>
      </c>
      <c r="L5" s="82">
        <f>J5*K5</f>
        <v>183600</v>
      </c>
      <c r="M5" s="85"/>
      <c r="N5" s="103" t="s">
        <v>26</v>
      </c>
      <c r="O5" s="83">
        <f>SUM(M5*I5)</f>
        <v>0</v>
      </c>
    </row>
    <row r="6" spans="1:15" ht="40.15" customHeight="1" x14ac:dyDescent="0.25">
      <c r="A6" s="86">
        <v>2</v>
      </c>
      <c r="B6" s="76" t="s">
        <v>230</v>
      </c>
      <c r="C6" s="76" t="s">
        <v>28</v>
      </c>
      <c r="D6" s="76" t="s">
        <v>233</v>
      </c>
      <c r="E6" s="117">
        <v>5</v>
      </c>
      <c r="F6" s="77"/>
      <c r="G6" s="78"/>
      <c r="H6" s="79"/>
      <c r="I6" s="118">
        <v>50</v>
      </c>
      <c r="J6" s="80"/>
      <c r="K6" s="81"/>
      <c r="L6" s="82"/>
      <c r="M6" s="85"/>
      <c r="N6" s="84" t="s">
        <v>26</v>
      </c>
      <c r="O6" s="83">
        <f t="shared" ref="O6:O60" si="0">SUM(M6*I6)</f>
        <v>0</v>
      </c>
    </row>
    <row r="7" spans="1:15" ht="40.15" customHeight="1" x14ac:dyDescent="0.25">
      <c r="A7" s="86">
        <v>3</v>
      </c>
      <c r="B7" s="76" t="s">
        <v>226</v>
      </c>
      <c r="C7" s="76" t="s">
        <v>232</v>
      </c>
      <c r="D7" s="76" t="s">
        <v>52</v>
      </c>
      <c r="E7" s="117">
        <v>1</v>
      </c>
      <c r="F7" s="77"/>
      <c r="G7" s="78"/>
      <c r="H7" s="79"/>
      <c r="I7" s="118">
        <v>2</v>
      </c>
      <c r="J7" s="80"/>
      <c r="K7" s="81"/>
      <c r="L7" s="82"/>
      <c r="M7" s="85"/>
      <c r="N7" s="84" t="s">
        <v>27</v>
      </c>
      <c r="O7" s="83">
        <f t="shared" si="0"/>
        <v>0</v>
      </c>
    </row>
    <row r="8" spans="1:15" ht="40.15" customHeight="1" x14ac:dyDescent="0.25">
      <c r="A8" s="86">
        <v>4</v>
      </c>
      <c r="B8" s="76" t="s">
        <v>229</v>
      </c>
      <c r="C8" s="76" t="s">
        <v>55</v>
      </c>
      <c r="D8" s="76" t="s">
        <v>65</v>
      </c>
      <c r="E8" s="117">
        <v>5</v>
      </c>
      <c r="F8" s="77"/>
      <c r="G8" s="78"/>
      <c r="H8" s="79"/>
      <c r="I8" s="118">
        <v>40</v>
      </c>
      <c r="J8" s="80"/>
      <c r="K8" s="81"/>
      <c r="L8" s="82"/>
      <c r="M8" s="85"/>
      <c r="N8" s="84" t="s">
        <v>26</v>
      </c>
      <c r="O8" s="83">
        <f t="shared" si="0"/>
        <v>0</v>
      </c>
    </row>
    <row r="9" spans="1:15" ht="40.15" customHeight="1" x14ac:dyDescent="0.25">
      <c r="A9" s="86">
        <v>5</v>
      </c>
      <c r="B9" s="76" t="s">
        <v>225</v>
      </c>
      <c r="C9" s="76" t="s">
        <v>29</v>
      </c>
      <c r="D9" s="76" t="s">
        <v>52</v>
      </c>
      <c r="E9" s="117">
        <v>5</v>
      </c>
      <c r="F9" s="77"/>
      <c r="G9" s="78"/>
      <c r="H9" s="79"/>
      <c r="I9" s="118">
        <v>10</v>
      </c>
      <c r="J9" s="80"/>
      <c r="K9" s="81"/>
      <c r="L9" s="82"/>
      <c r="M9" s="85"/>
      <c r="N9" s="84" t="s">
        <v>26</v>
      </c>
      <c r="O9" s="83">
        <f t="shared" si="0"/>
        <v>0</v>
      </c>
    </row>
    <row r="10" spans="1:15" ht="40.15" customHeight="1" x14ac:dyDescent="0.25">
      <c r="A10" s="86">
        <v>6</v>
      </c>
      <c r="B10" s="76" t="s">
        <v>221</v>
      </c>
      <c r="C10" s="76" t="s">
        <v>126</v>
      </c>
      <c r="D10" s="76" t="s">
        <v>52</v>
      </c>
      <c r="E10" s="117">
        <v>0.4</v>
      </c>
      <c r="F10" s="77"/>
      <c r="G10" s="78"/>
      <c r="H10" s="79"/>
      <c r="I10" s="118">
        <v>2</v>
      </c>
      <c r="J10" s="80"/>
      <c r="K10" s="81"/>
      <c r="L10" s="82"/>
      <c r="M10" s="85"/>
      <c r="N10" s="84" t="s">
        <v>27</v>
      </c>
      <c r="O10" s="83">
        <f t="shared" si="0"/>
        <v>0</v>
      </c>
    </row>
    <row r="11" spans="1:15" ht="40.15" customHeight="1" x14ac:dyDescent="0.25">
      <c r="A11" s="86">
        <v>7</v>
      </c>
      <c r="B11" s="76" t="s">
        <v>218</v>
      </c>
      <c r="C11" s="76" t="s">
        <v>126</v>
      </c>
      <c r="D11" s="76" t="s">
        <v>52</v>
      </c>
      <c r="E11" s="117">
        <v>0.5</v>
      </c>
      <c r="F11" s="77"/>
      <c r="G11" s="78"/>
      <c r="H11" s="79"/>
      <c r="I11" s="118">
        <v>2</v>
      </c>
      <c r="J11" s="80"/>
      <c r="K11" s="81"/>
      <c r="L11" s="82"/>
      <c r="M11" s="85"/>
      <c r="N11" s="84" t="s">
        <v>27</v>
      </c>
      <c r="O11" s="83">
        <f t="shared" si="0"/>
        <v>0</v>
      </c>
    </row>
    <row r="12" spans="1:15" ht="40.15" customHeight="1" x14ac:dyDescent="0.25">
      <c r="A12" s="86">
        <v>8</v>
      </c>
      <c r="B12" s="76" t="s">
        <v>220</v>
      </c>
      <c r="C12" s="76" t="s">
        <v>28</v>
      </c>
      <c r="D12" s="76" t="s">
        <v>52</v>
      </c>
      <c r="E12" s="117">
        <v>5</v>
      </c>
      <c r="F12" s="77"/>
      <c r="G12" s="78"/>
      <c r="H12" s="79"/>
      <c r="I12" s="118">
        <v>5</v>
      </c>
      <c r="J12" s="80"/>
      <c r="K12" s="81"/>
      <c r="L12" s="82"/>
      <c r="M12" s="85"/>
      <c r="N12" s="84" t="s">
        <v>26</v>
      </c>
      <c r="O12" s="83">
        <f t="shared" si="0"/>
        <v>0</v>
      </c>
    </row>
    <row r="13" spans="1:15" ht="40.15" customHeight="1" x14ac:dyDescent="0.25">
      <c r="A13" s="86">
        <v>9</v>
      </c>
      <c r="B13" s="76" t="s">
        <v>219</v>
      </c>
      <c r="C13" s="76" t="s">
        <v>30</v>
      </c>
      <c r="D13" s="76" t="s">
        <v>52</v>
      </c>
      <c r="E13" s="117">
        <v>1</v>
      </c>
      <c r="F13" s="77"/>
      <c r="G13" s="78"/>
      <c r="H13" s="79"/>
      <c r="I13" s="118">
        <v>10</v>
      </c>
      <c r="J13" s="80"/>
      <c r="K13" s="81"/>
      <c r="L13" s="82"/>
      <c r="M13" s="85"/>
      <c r="N13" s="84" t="s">
        <v>26</v>
      </c>
      <c r="O13" s="83">
        <f t="shared" si="0"/>
        <v>0</v>
      </c>
    </row>
    <row r="14" spans="1:15" ht="40.15" customHeight="1" x14ac:dyDescent="0.25">
      <c r="A14" s="87">
        <v>10</v>
      </c>
      <c r="B14" s="76" t="s">
        <v>250</v>
      </c>
      <c r="C14" s="98" t="s">
        <v>255</v>
      </c>
      <c r="D14" s="99" t="s">
        <v>256</v>
      </c>
      <c r="E14" s="117">
        <v>10</v>
      </c>
      <c r="F14" s="77"/>
      <c r="G14" s="78"/>
      <c r="H14" s="79"/>
      <c r="I14" s="118">
        <v>10</v>
      </c>
      <c r="J14" s="80"/>
      <c r="K14" s="81"/>
      <c r="L14" s="82"/>
      <c r="M14" s="85"/>
      <c r="N14" s="84" t="s">
        <v>26</v>
      </c>
      <c r="O14" s="83">
        <f t="shared" si="0"/>
        <v>0</v>
      </c>
    </row>
    <row r="15" spans="1:15" ht="40.15" customHeight="1" x14ac:dyDescent="0.25">
      <c r="A15" s="86">
        <v>11</v>
      </c>
      <c r="B15" s="76" t="s">
        <v>53</v>
      </c>
      <c r="C15" s="76" t="s">
        <v>28</v>
      </c>
      <c r="D15" s="76" t="s">
        <v>52</v>
      </c>
      <c r="E15" s="117">
        <v>5</v>
      </c>
      <c r="F15" s="77"/>
      <c r="G15" s="78"/>
      <c r="H15" s="79"/>
      <c r="I15" s="118">
        <v>75</v>
      </c>
      <c r="J15" s="80"/>
      <c r="K15" s="81"/>
      <c r="L15" s="82"/>
      <c r="M15" s="85"/>
      <c r="N15" s="84" t="s">
        <v>26</v>
      </c>
      <c r="O15" s="83">
        <f t="shared" si="0"/>
        <v>0</v>
      </c>
    </row>
    <row r="16" spans="1:15" ht="40.15" customHeight="1" x14ac:dyDescent="0.25">
      <c r="A16" s="86">
        <v>12</v>
      </c>
      <c r="B16" s="76" t="s">
        <v>54</v>
      </c>
      <c r="C16" s="76" t="s">
        <v>55</v>
      </c>
      <c r="D16" s="76" t="s">
        <v>52</v>
      </c>
      <c r="E16" s="117">
        <v>5</v>
      </c>
      <c r="F16" s="77"/>
      <c r="G16" s="78"/>
      <c r="H16" s="79"/>
      <c r="I16" s="118">
        <v>10</v>
      </c>
      <c r="J16" s="80"/>
      <c r="K16" s="81"/>
      <c r="L16" s="82"/>
      <c r="M16" s="85"/>
      <c r="N16" s="84" t="s">
        <v>26</v>
      </c>
      <c r="O16" s="83">
        <f t="shared" si="0"/>
        <v>0</v>
      </c>
    </row>
    <row r="17" spans="1:15" ht="95.25" customHeight="1" x14ac:dyDescent="0.25">
      <c r="A17" s="86">
        <v>13</v>
      </c>
      <c r="B17" s="76" t="s">
        <v>254</v>
      </c>
      <c r="C17" s="76" t="s">
        <v>55</v>
      </c>
      <c r="D17" s="76" t="s">
        <v>52</v>
      </c>
      <c r="E17" s="117">
        <v>20</v>
      </c>
      <c r="F17" s="77"/>
      <c r="G17" s="78"/>
      <c r="H17" s="79"/>
      <c r="I17" s="118">
        <v>20</v>
      </c>
      <c r="J17" s="80"/>
      <c r="K17" s="81"/>
      <c r="L17" s="82"/>
      <c r="M17" s="85"/>
      <c r="N17" s="84" t="s">
        <v>26</v>
      </c>
      <c r="O17" s="83">
        <f t="shared" si="0"/>
        <v>0</v>
      </c>
    </row>
    <row r="18" spans="1:15" ht="40.15" customHeight="1" x14ac:dyDescent="0.25">
      <c r="A18" s="86">
        <v>14</v>
      </c>
      <c r="B18" s="76" t="s">
        <v>56</v>
      </c>
      <c r="C18" s="76" t="s">
        <v>28</v>
      </c>
      <c r="D18" s="76" t="s">
        <v>52</v>
      </c>
      <c r="E18" s="117">
        <v>20</v>
      </c>
      <c r="F18" s="77"/>
      <c r="G18" s="78"/>
      <c r="H18" s="79"/>
      <c r="I18" s="118">
        <v>10</v>
      </c>
      <c r="J18" s="80"/>
      <c r="K18" s="81"/>
      <c r="L18" s="82"/>
      <c r="M18" s="85"/>
      <c r="N18" s="84" t="s">
        <v>26</v>
      </c>
      <c r="O18" s="83">
        <f t="shared" si="0"/>
        <v>0</v>
      </c>
    </row>
    <row r="19" spans="1:15" ht="40.15" customHeight="1" x14ac:dyDescent="0.25">
      <c r="A19" s="86">
        <v>15</v>
      </c>
      <c r="B19" s="76" t="s">
        <v>57</v>
      </c>
      <c r="C19" s="76" t="s">
        <v>58</v>
      </c>
      <c r="D19" s="76" t="s">
        <v>59</v>
      </c>
      <c r="E19" s="117">
        <v>20</v>
      </c>
      <c r="F19" s="77"/>
      <c r="G19" s="78"/>
      <c r="H19" s="79"/>
      <c r="I19" s="118">
        <v>1200</v>
      </c>
      <c r="J19" s="80"/>
      <c r="K19" s="81"/>
      <c r="L19" s="82"/>
      <c r="M19" s="85"/>
      <c r="N19" s="84" t="s">
        <v>26</v>
      </c>
      <c r="O19" s="83">
        <f t="shared" si="0"/>
        <v>0</v>
      </c>
    </row>
    <row r="20" spans="1:15" ht="40.15" customHeight="1" x14ac:dyDescent="0.25">
      <c r="A20" s="86">
        <v>16</v>
      </c>
      <c r="B20" s="76" t="s">
        <v>60</v>
      </c>
      <c r="C20" s="76" t="s">
        <v>61</v>
      </c>
      <c r="D20" s="76" t="s">
        <v>62</v>
      </c>
      <c r="E20" s="117">
        <v>0.5</v>
      </c>
      <c r="F20" s="77"/>
      <c r="G20" s="78"/>
      <c r="H20" s="79"/>
      <c r="I20" s="118">
        <v>1</v>
      </c>
      <c r="J20" s="80"/>
      <c r="K20" s="81"/>
      <c r="L20" s="82"/>
      <c r="M20" s="85"/>
      <c r="N20" s="84" t="s">
        <v>26</v>
      </c>
      <c r="O20" s="83">
        <f t="shared" si="0"/>
        <v>0</v>
      </c>
    </row>
    <row r="21" spans="1:15" ht="40.15" customHeight="1" x14ac:dyDescent="0.25">
      <c r="A21" s="86">
        <v>17</v>
      </c>
      <c r="B21" s="76" t="s">
        <v>63</v>
      </c>
      <c r="C21" s="76" t="s">
        <v>64</v>
      </c>
      <c r="D21" s="76" t="s">
        <v>65</v>
      </c>
      <c r="E21" s="117">
        <v>1</v>
      </c>
      <c r="F21" s="77"/>
      <c r="G21" s="78"/>
      <c r="H21" s="79"/>
      <c r="I21" s="118">
        <v>45</v>
      </c>
      <c r="J21" s="80"/>
      <c r="K21" s="81"/>
      <c r="L21" s="82"/>
      <c r="M21" s="85"/>
      <c r="N21" s="84" t="s">
        <v>27</v>
      </c>
      <c r="O21" s="83">
        <f t="shared" si="0"/>
        <v>0</v>
      </c>
    </row>
    <row r="22" spans="1:15" ht="40.15" customHeight="1" x14ac:dyDescent="0.25">
      <c r="A22" s="86">
        <v>18</v>
      </c>
      <c r="B22" s="76" t="s">
        <v>66</v>
      </c>
      <c r="C22" s="76" t="s">
        <v>67</v>
      </c>
      <c r="D22" s="76" t="s">
        <v>68</v>
      </c>
      <c r="E22" s="117">
        <v>3</v>
      </c>
      <c r="F22" s="77"/>
      <c r="G22" s="78"/>
      <c r="H22" s="79"/>
      <c r="I22" s="118">
        <v>40</v>
      </c>
      <c r="J22" s="100"/>
      <c r="K22" s="101"/>
      <c r="L22" s="102"/>
      <c r="M22" s="85"/>
      <c r="N22" s="84" t="s">
        <v>27</v>
      </c>
      <c r="O22" s="83">
        <f t="shared" si="0"/>
        <v>0</v>
      </c>
    </row>
    <row r="23" spans="1:15" ht="40.15" customHeight="1" x14ac:dyDescent="0.25">
      <c r="A23" s="86">
        <v>19</v>
      </c>
      <c r="B23" s="76" t="s">
        <v>69</v>
      </c>
      <c r="C23" s="76" t="s">
        <v>70</v>
      </c>
      <c r="D23" s="76" t="s">
        <v>71</v>
      </c>
      <c r="E23" s="117">
        <v>5</v>
      </c>
      <c r="F23" s="77"/>
      <c r="G23" s="78"/>
      <c r="H23" s="79">
        <v>360</v>
      </c>
      <c r="I23" s="118">
        <v>10</v>
      </c>
      <c r="J23" s="80">
        <v>360</v>
      </c>
      <c r="K23" s="81">
        <v>510</v>
      </c>
      <c r="L23" s="82">
        <f t="shared" ref="L23:L29" si="1">J23*K23</f>
        <v>183600</v>
      </c>
      <c r="M23" s="85"/>
      <c r="N23" s="84" t="s">
        <v>26</v>
      </c>
      <c r="O23" s="83">
        <f t="shared" si="0"/>
        <v>0</v>
      </c>
    </row>
    <row r="24" spans="1:15" ht="40.15" customHeight="1" x14ac:dyDescent="0.25">
      <c r="A24" s="86">
        <v>20</v>
      </c>
      <c r="B24" s="76" t="s">
        <v>72</v>
      </c>
      <c r="C24" s="76" t="s">
        <v>73</v>
      </c>
      <c r="D24" s="76" t="s">
        <v>74</v>
      </c>
      <c r="E24" s="117">
        <v>10</v>
      </c>
      <c r="F24" s="77"/>
      <c r="G24" s="78"/>
      <c r="H24" s="79">
        <v>1192</v>
      </c>
      <c r="I24" s="118">
        <v>10</v>
      </c>
      <c r="J24" s="80">
        <f t="shared" ref="J24:J29" si="2">H24</f>
        <v>1192</v>
      </c>
      <c r="K24" s="81">
        <v>247</v>
      </c>
      <c r="L24" s="82">
        <f t="shared" si="1"/>
        <v>294424</v>
      </c>
      <c r="M24" s="85"/>
      <c r="N24" s="84" t="s">
        <v>26</v>
      </c>
      <c r="O24" s="83">
        <f t="shared" si="0"/>
        <v>0</v>
      </c>
    </row>
    <row r="25" spans="1:15" ht="40.15" customHeight="1" x14ac:dyDescent="0.25">
      <c r="A25" s="86">
        <v>21</v>
      </c>
      <c r="B25" s="76" t="s">
        <v>75</v>
      </c>
      <c r="C25" s="76" t="s">
        <v>29</v>
      </c>
      <c r="D25" s="76" t="s">
        <v>76</v>
      </c>
      <c r="E25" s="117">
        <v>5</v>
      </c>
      <c r="F25" s="77"/>
      <c r="G25" s="78"/>
      <c r="H25" s="79">
        <v>1192</v>
      </c>
      <c r="I25" s="118">
        <v>90</v>
      </c>
      <c r="J25" s="80">
        <f t="shared" si="2"/>
        <v>1192</v>
      </c>
      <c r="K25" s="81">
        <v>247</v>
      </c>
      <c r="L25" s="82">
        <f t="shared" si="1"/>
        <v>294424</v>
      </c>
      <c r="M25" s="85"/>
      <c r="N25" s="84" t="s">
        <v>26</v>
      </c>
      <c r="O25" s="83">
        <f t="shared" si="0"/>
        <v>0</v>
      </c>
    </row>
    <row r="26" spans="1:15" ht="40.15" customHeight="1" x14ac:dyDescent="0.25">
      <c r="A26" s="86">
        <v>23</v>
      </c>
      <c r="B26" s="76" t="s">
        <v>77</v>
      </c>
      <c r="C26" s="76" t="s">
        <v>29</v>
      </c>
      <c r="D26" s="76" t="s">
        <v>78</v>
      </c>
      <c r="E26" s="117">
        <v>5</v>
      </c>
      <c r="F26" s="77"/>
      <c r="G26" s="78"/>
      <c r="H26" s="79">
        <v>1192</v>
      </c>
      <c r="I26" s="118">
        <v>50</v>
      </c>
      <c r="J26" s="80">
        <f t="shared" si="2"/>
        <v>1192</v>
      </c>
      <c r="K26" s="81">
        <v>247</v>
      </c>
      <c r="L26" s="82">
        <f t="shared" si="1"/>
        <v>294424</v>
      </c>
      <c r="M26" s="85"/>
      <c r="N26" s="84" t="s">
        <v>26</v>
      </c>
      <c r="O26" s="83">
        <f t="shared" si="0"/>
        <v>0</v>
      </c>
    </row>
    <row r="27" spans="1:15" ht="40.15" customHeight="1" x14ac:dyDescent="0.25">
      <c r="A27" s="86">
        <v>24</v>
      </c>
      <c r="B27" s="76" t="s">
        <v>79</v>
      </c>
      <c r="C27" s="76" t="s">
        <v>29</v>
      </c>
      <c r="D27" s="76" t="s">
        <v>80</v>
      </c>
      <c r="E27" s="117">
        <v>5</v>
      </c>
      <c r="F27" s="77"/>
      <c r="G27" s="78"/>
      <c r="H27" s="79">
        <v>1192</v>
      </c>
      <c r="I27" s="118">
        <v>100</v>
      </c>
      <c r="J27" s="80">
        <f t="shared" si="2"/>
        <v>1192</v>
      </c>
      <c r="K27" s="81">
        <v>247</v>
      </c>
      <c r="L27" s="82">
        <f t="shared" si="1"/>
        <v>294424</v>
      </c>
      <c r="M27" s="85"/>
      <c r="N27" s="84" t="s">
        <v>26</v>
      </c>
      <c r="O27" s="83">
        <f t="shared" si="0"/>
        <v>0</v>
      </c>
    </row>
    <row r="28" spans="1:15" ht="40.15" customHeight="1" x14ac:dyDescent="0.25">
      <c r="A28" s="86">
        <v>25</v>
      </c>
      <c r="B28" s="76" t="s">
        <v>81</v>
      </c>
      <c r="C28" s="76" t="s">
        <v>44</v>
      </c>
      <c r="D28" s="76" t="s">
        <v>82</v>
      </c>
      <c r="E28" s="117">
        <v>0.1</v>
      </c>
      <c r="F28" s="77"/>
      <c r="G28" s="78"/>
      <c r="H28" s="79">
        <v>1192</v>
      </c>
      <c r="I28" s="118">
        <v>1</v>
      </c>
      <c r="J28" s="80">
        <f t="shared" si="2"/>
        <v>1192</v>
      </c>
      <c r="K28" s="81">
        <v>247</v>
      </c>
      <c r="L28" s="82">
        <f t="shared" si="1"/>
        <v>294424</v>
      </c>
      <c r="M28" s="85"/>
      <c r="N28" s="84" t="s">
        <v>27</v>
      </c>
      <c r="O28" s="83">
        <f t="shared" si="0"/>
        <v>0</v>
      </c>
    </row>
    <row r="29" spans="1:15" ht="40.15" customHeight="1" x14ac:dyDescent="0.25">
      <c r="A29" s="86">
        <v>26</v>
      </c>
      <c r="B29" s="76" t="s">
        <v>83</v>
      </c>
      <c r="C29" s="76" t="s">
        <v>84</v>
      </c>
      <c r="D29" s="76" t="s">
        <v>85</v>
      </c>
      <c r="E29" s="117">
        <v>5</v>
      </c>
      <c r="F29" s="77"/>
      <c r="G29" s="78"/>
      <c r="H29" s="79">
        <v>1192</v>
      </c>
      <c r="I29" s="118">
        <v>250</v>
      </c>
      <c r="J29" s="80">
        <f t="shared" si="2"/>
        <v>1192</v>
      </c>
      <c r="K29" s="81">
        <v>247</v>
      </c>
      <c r="L29" s="82">
        <f t="shared" si="1"/>
        <v>294424</v>
      </c>
      <c r="M29" s="85"/>
      <c r="N29" s="84" t="s">
        <v>26</v>
      </c>
      <c r="O29" s="83">
        <f t="shared" si="0"/>
        <v>0</v>
      </c>
    </row>
    <row r="30" spans="1:15" ht="40.15" customHeight="1" x14ac:dyDescent="0.25">
      <c r="A30" s="86">
        <v>27</v>
      </c>
      <c r="B30" s="76" t="s">
        <v>86</v>
      </c>
      <c r="C30" s="76" t="s">
        <v>29</v>
      </c>
      <c r="D30" s="76" t="s">
        <v>87</v>
      </c>
      <c r="E30" s="117">
        <v>5</v>
      </c>
      <c r="F30" s="77"/>
      <c r="G30" s="78"/>
      <c r="H30" s="79"/>
      <c r="I30" s="118">
        <v>10</v>
      </c>
      <c r="J30" s="80"/>
      <c r="K30" s="81"/>
      <c r="L30" s="82"/>
      <c r="M30" s="85"/>
      <c r="N30" s="84" t="s">
        <v>26</v>
      </c>
      <c r="O30" s="83">
        <f t="shared" si="0"/>
        <v>0</v>
      </c>
    </row>
    <row r="31" spans="1:15" ht="40.15" customHeight="1" x14ac:dyDescent="0.25">
      <c r="A31" s="86">
        <v>28</v>
      </c>
      <c r="B31" s="76" t="s">
        <v>88</v>
      </c>
      <c r="C31" s="76" t="s">
        <v>28</v>
      </c>
      <c r="D31" s="76" t="s">
        <v>89</v>
      </c>
      <c r="E31" s="117">
        <v>5</v>
      </c>
      <c r="F31" s="77"/>
      <c r="G31" s="78"/>
      <c r="H31" s="79">
        <v>1192</v>
      </c>
      <c r="I31" s="118">
        <v>10</v>
      </c>
      <c r="J31" s="80">
        <f>H31</f>
        <v>1192</v>
      </c>
      <c r="K31" s="81">
        <v>247</v>
      </c>
      <c r="L31" s="82">
        <f>J31*K31</f>
        <v>294424</v>
      </c>
      <c r="M31" s="85"/>
      <c r="N31" s="84" t="s">
        <v>26</v>
      </c>
      <c r="O31" s="83">
        <f t="shared" si="0"/>
        <v>0</v>
      </c>
    </row>
    <row r="32" spans="1:15" ht="40.15" customHeight="1" x14ac:dyDescent="0.25">
      <c r="A32" s="86">
        <v>29</v>
      </c>
      <c r="B32" s="76" t="s">
        <v>90</v>
      </c>
      <c r="C32" s="76" t="s">
        <v>28</v>
      </c>
      <c r="D32" s="76" t="s">
        <v>91</v>
      </c>
      <c r="E32" s="117">
        <v>5</v>
      </c>
      <c r="F32" s="77"/>
      <c r="G32" s="78"/>
      <c r="H32" s="79"/>
      <c r="I32" s="118">
        <v>60</v>
      </c>
      <c r="J32" s="80"/>
      <c r="K32" s="81"/>
      <c r="L32" s="82"/>
      <c r="M32" s="85"/>
      <c r="N32" s="84" t="s">
        <v>26</v>
      </c>
      <c r="O32" s="83">
        <f t="shared" si="0"/>
        <v>0</v>
      </c>
    </row>
    <row r="33" spans="1:15" ht="40.15" customHeight="1" x14ac:dyDescent="0.25">
      <c r="A33" s="86">
        <v>30</v>
      </c>
      <c r="B33" s="76" t="s">
        <v>92</v>
      </c>
      <c r="C33" s="76" t="s">
        <v>93</v>
      </c>
      <c r="D33" s="76" t="s">
        <v>94</v>
      </c>
      <c r="E33" s="117">
        <v>2</v>
      </c>
      <c r="F33" s="77"/>
      <c r="G33" s="78"/>
      <c r="H33" s="79"/>
      <c r="I33" s="118">
        <v>30</v>
      </c>
      <c r="J33" s="80"/>
      <c r="K33" s="81"/>
      <c r="L33" s="82"/>
      <c r="M33" s="85"/>
      <c r="N33" s="84" t="s">
        <v>26</v>
      </c>
      <c r="O33" s="83">
        <f t="shared" si="0"/>
        <v>0</v>
      </c>
    </row>
    <row r="34" spans="1:15" ht="40.15" customHeight="1" x14ac:dyDescent="0.25">
      <c r="A34" s="86">
        <v>31</v>
      </c>
      <c r="B34" s="76" t="s">
        <v>95</v>
      </c>
      <c r="C34" s="76" t="s">
        <v>96</v>
      </c>
      <c r="D34" s="76" t="s">
        <v>97</v>
      </c>
      <c r="E34" s="117">
        <v>5</v>
      </c>
      <c r="F34" s="77"/>
      <c r="G34" s="78"/>
      <c r="H34" s="79">
        <v>1192</v>
      </c>
      <c r="I34" s="118">
        <v>10</v>
      </c>
      <c r="J34" s="80">
        <f>H34</f>
        <v>1192</v>
      </c>
      <c r="K34" s="81">
        <v>247</v>
      </c>
      <c r="L34" s="82">
        <f>J34*K34</f>
        <v>294424</v>
      </c>
      <c r="M34" s="85"/>
      <c r="N34" s="84" t="s">
        <v>26</v>
      </c>
      <c r="O34" s="83">
        <f t="shared" si="0"/>
        <v>0</v>
      </c>
    </row>
    <row r="35" spans="1:15" ht="40.15" customHeight="1" x14ac:dyDescent="0.25">
      <c r="A35" s="86">
        <v>32</v>
      </c>
      <c r="B35" s="76" t="s">
        <v>98</v>
      </c>
      <c r="C35" s="76" t="s">
        <v>96</v>
      </c>
      <c r="D35" s="76" t="s">
        <v>99</v>
      </c>
      <c r="E35" s="117">
        <v>5</v>
      </c>
      <c r="F35" s="77"/>
      <c r="G35" s="78"/>
      <c r="H35" s="79"/>
      <c r="I35" s="118">
        <v>1</v>
      </c>
      <c r="J35" s="80"/>
      <c r="K35" s="81"/>
      <c r="L35" s="82"/>
      <c r="M35" s="85"/>
      <c r="N35" s="84" t="s">
        <v>26</v>
      </c>
      <c r="O35" s="83">
        <f t="shared" si="0"/>
        <v>0</v>
      </c>
    </row>
    <row r="36" spans="1:15" ht="40.15" customHeight="1" x14ac:dyDescent="0.25">
      <c r="A36" s="86">
        <v>33</v>
      </c>
      <c r="B36" s="76" t="s">
        <v>100</v>
      </c>
      <c r="C36" s="76" t="s">
        <v>101</v>
      </c>
      <c r="D36" s="76" t="s">
        <v>97</v>
      </c>
      <c r="E36" s="117">
        <v>5</v>
      </c>
      <c r="F36" s="77"/>
      <c r="G36" s="78"/>
      <c r="H36" s="79"/>
      <c r="I36" s="118">
        <v>30</v>
      </c>
      <c r="J36" s="80"/>
      <c r="K36" s="81"/>
      <c r="L36" s="82"/>
      <c r="M36" s="85"/>
      <c r="N36" s="84" t="s">
        <v>26</v>
      </c>
      <c r="O36" s="83">
        <f t="shared" si="0"/>
        <v>0</v>
      </c>
    </row>
    <row r="37" spans="1:15" ht="40.15" customHeight="1" x14ac:dyDescent="0.25">
      <c r="A37" s="86">
        <v>34</v>
      </c>
      <c r="B37" s="76" t="s">
        <v>102</v>
      </c>
      <c r="C37" s="76" t="s">
        <v>103</v>
      </c>
      <c r="D37" s="76" t="s">
        <v>104</v>
      </c>
      <c r="E37" s="117">
        <v>5</v>
      </c>
      <c r="F37" s="77"/>
      <c r="G37" s="78"/>
      <c r="H37" s="79"/>
      <c r="I37" s="118">
        <v>10</v>
      </c>
      <c r="J37" s="80"/>
      <c r="K37" s="81"/>
      <c r="L37" s="82"/>
      <c r="M37" s="85"/>
      <c r="N37" s="84" t="s">
        <v>26</v>
      </c>
      <c r="O37" s="83">
        <f t="shared" si="0"/>
        <v>0</v>
      </c>
    </row>
    <row r="38" spans="1:15" ht="40.15" customHeight="1" x14ac:dyDescent="0.25">
      <c r="A38" s="86">
        <v>35</v>
      </c>
      <c r="B38" s="76" t="s">
        <v>227</v>
      </c>
      <c r="C38" s="76" t="s">
        <v>28</v>
      </c>
      <c r="D38" s="76" t="s">
        <v>105</v>
      </c>
      <c r="E38" s="117">
        <v>5</v>
      </c>
      <c r="F38" s="77"/>
      <c r="G38" s="78"/>
      <c r="H38" s="79">
        <v>1192</v>
      </c>
      <c r="I38" s="118">
        <v>130</v>
      </c>
      <c r="J38" s="80">
        <f>H38</f>
        <v>1192</v>
      </c>
      <c r="K38" s="81">
        <v>247</v>
      </c>
      <c r="L38" s="82">
        <f>J38*K38</f>
        <v>294424</v>
      </c>
      <c r="M38" s="85"/>
      <c r="N38" s="84" t="s">
        <v>26</v>
      </c>
      <c r="O38" s="83">
        <f t="shared" si="0"/>
        <v>0</v>
      </c>
    </row>
    <row r="39" spans="1:15" ht="40.15" customHeight="1" x14ac:dyDescent="0.25">
      <c r="A39" s="86">
        <v>36</v>
      </c>
      <c r="B39" s="76" t="s">
        <v>106</v>
      </c>
      <c r="C39" s="76" t="s">
        <v>28</v>
      </c>
      <c r="D39" s="76" t="s">
        <v>107</v>
      </c>
      <c r="E39" s="117">
        <v>5</v>
      </c>
      <c r="F39" s="77"/>
      <c r="G39" s="78"/>
      <c r="H39" s="79">
        <v>1192</v>
      </c>
      <c r="I39" s="118">
        <v>60</v>
      </c>
      <c r="J39" s="80">
        <f>H39</f>
        <v>1192</v>
      </c>
      <c r="K39" s="81">
        <v>247</v>
      </c>
      <c r="L39" s="82">
        <f>J39*K39</f>
        <v>294424</v>
      </c>
      <c r="M39" s="85"/>
      <c r="N39" s="84" t="s">
        <v>26</v>
      </c>
      <c r="O39" s="83">
        <f t="shared" si="0"/>
        <v>0</v>
      </c>
    </row>
    <row r="40" spans="1:15" ht="55.5" customHeight="1" x14ac:dyDescent="0.25">
      <c r="A40" s="88">
        <v>37</v>
      </c>
      <c r="B40" s="76" t="s">
        <v>108</v>
      </c>
      <c r="C40" s="76" t="s">
        <v>30</v>
      </c>
      <c r="D40" s="76" t="s">
        <v>109</v>
      </c>
      <c r="E40" s="117">
        <v>5</v>
      </c>
      <c r="F40" s="77"/>
      <c r="G40" s="78"/>
      <c r="H40" s="79"/>
      <c r="I40" s="118">
        <v>40</v>
      </c>
      <c r="J40" s="80"/>
      <c r="K40" s="81"/>
      <c r="L40" s="82"/>
      <c r="M40" s="85"/>
      <c r="N40" s="84" t="s">
        <v>26</v>
      </c>
      <c r="O40" s="83">
        <f t="shared" si="0"/>
        <v>0</v>
      </c>
    </row>
    <row r="41" spans="1:15" ht="40.15" customHeight="1" x14ac:dyDescent="0.25">
      <c r="A41" s="88">
        <v>38</v>
      </c>
      <c r="B41" s="76" t="s">
        <v>110</v>
      </c>
      <c r="C41" s="76" t="s">
        <v>111</v>
      </c>
      <c r="D41" s="76" t="s">
        <v>112</v>
      </c>
      <c r="E41" s="117">
        <v>20</v>
      </c>
      <c r="F41" s="77"/>
      <c r="G41" s="78"/>
      <c r="H41" s="79"/>
      <c r="I41" s="118">
        <v>300</v>
      </c>
      <c r="J41" s="80"/>
      <c r="K41" s="81"/>
      <c r="L41" s="82"/>
      <c r="M41" s="85"/>
      <c r="N41" s="84" t="s">
        <v>26</v>
      </c>
      <c r="O41" s="83">
        <f t="shared" si="0"/>
        <v>0</v>
      </c>
    </row>
    <row r="42" spans="1:15" ht="40.15" customHeight="1" x14ac:dyDescent="0.25">
      <c r="A42" s="88">
        <v>39</v>
      </c>
      <c r="B42" s="76" t="s">
        <v>113</v>
      </c>
      <c r="C42" s="76" t="s">
        <v>55</v>
      </c>
      <c r="D42" s="76" t="s">
        <v>114</v>
      </c>
      <c r="E42" s="117">
        <v>10</v>
      </c>
      <c r="F42" s="77"/>
      <c r="G42" s="78"/>
      <c r="H42" s="79"/>
      <c r="I42" s="118">
        <v>10</v>
      </c>
      <c r="J42" s="80"/>
      <c r="K42" s="81"/>
      <c r="L42" s="82"/>
      <c r="M42" s="85"/>
      <c r="N42" s="84" t="s">
        <v>26</v>
      </c>
      <c r="O42" s="83">
        <f t="shared" si="0"/>
        <v>0</v>
      </c>
    </row>
    <row r="43" spans="1:15" ht="40.15" customHeight="1" x14ac:dyDescent="0.25">
      <c r="A43" s="88">
        <v>40</v>
      </c>
      <c r="B43" s="76" t="s">
        <v>115</v>
      </c>
      <c r="C43" s="76" t="s">
        <v>29</v>
      </c>
      <c r="D43" s="76" t="s">
        <v>116</v>
      </c>
      <c r="E43" s="117">
        <v>5</v>
      </c>
      <c r="F43" s="77"/>
      <c r="G43" s="78"/>
      <c r="H43" s="79"/>
      <c r="I43" s="118">
        <v>40</v>
      </c>
      <c r="J43" s="80"/>
      <c r="K43" s="81"/>
      <c r="L43" s="82"/>
      <c r="M43" s="85"/>
      <c r="N43" s="84" t="s">
        <v>26</v>
      </c>
      <c r="O43" s="83">
        <f t="shared" si="0"/>
        <v>0</v>
      </c>
    </row>
    <row r="44" spans="1:15" ht="40.15" customHeight="1" x14ac:dyDescent="0.25">
      <c r="A44" s="88">
        <v>41</v>
      </c>
      <c r="B44" s="76" t="s">
        <v>117</v>
      </c>
      <c r="C44" s="76" t="s">
        <v>118</v>
      </c>
      <c r="D44" s="76" t="s">
        <v>109</v>
      </c>
      <c r="E44" s="117">
        <v>0.1</v>
      </c>
      <c r="F44" s="77"/>
      <c r="G44" s="78"/>
      <c r="H44" s="79"/>
      <c r="I44" s="118">
        <v>0.2</v>
      </c>
      <c r="J44" s="80"/>
      <c r="K44" s="81"/>
      <c r="L44" s="82"/>
      <c r="M44" s="85"/>
      <c r="N44" s="84" t="s">
        <v>27</v>
      </c>
      <c r="O44" s="83">
        <f t="shared" si="0"/>
        <v>0</v>
      </c>
    </row>
    <row r="45" spans="1:15" ht="40.15" customHeight="1" x14ac:dyDescent="0.25">
      <c r="A45" s="88">
        <v>42</v>
      </c>
      <c r="B45" s="76" t="s">
        <v>119</v>
      </c>
      <c r="C45" s="76" t="s">
        <v>55</v>
      </c>
      <c r="D45" s="76" t="s">
        <v>120</v>
      </c>
      <c r="E45" s="117">
        <v>10</v>
      </c>
      <c r="F45" s="77"/>
      <c r="G45" s="78"/>
      <c r="H45" s="79"/>
      <c r="I45" s="118">
        <v>10</v>
      </c>
      <c r="J45" s="80"/>
      <c r="K45" s="81"/>
      <c r="L45" s="82"/>
      <c r="M45" s="85"/>
      <c r="N45" s="84" t="s">
        <v>26</v>
      </c>
      <c r="O45" s="83">
        <f t="shared" si="0"/>
        <v>0</v>
      </c>
    </row>
    <row r="46" spans="1:15" ht="40.15" customHeight="1" x14ac:dyDescent="0.25">
      <c r="A46" s="88">
        <v>43</v>
      </c>
      <c r="B46" s="76" t="s">
        <v>121</v>
      </c>
      <c r="C46" s="76" t="s">
        <v>28</v>
      </c>
      <c r="D46" s="76" t="s">
        <v>122</v>
      </c>
      <c r="E46" s="117">
        <v>5</v>
      </c>
      <c r="F46" s="77"/>
      <c r="G46" s="78"/>
      <c r="H46" s="79"/>
      <c r="I46" s="118">
        <v>5</v>
      </c>
      <c r="J46" s="80"/>
      <c r="K46" s="81"/>
      <c r="L46" s="82"/>
      <c r="M46" s="85"/>
      <c r="N46" s="84" t="s">
        <v>26</v>
      </c>
      <c r="O46" s="83">
        <f t="shared" si="0"/>
        <v>0</v>
      </c>
    </row>
    <row r="47" spans="1:15" ht="30.75" customHeight="1" x14ac:dyDescent="0.25">
      <c r="A47" s="88">
        <v>44</v>
      </c>
      <c r="B47" s="76" t="s">
        <v>123</v>
      </c>
      <c r="C47" s="76" t="s">
        <v>31</v>
      </c>
      <c r="D47" s="76" t="s">
        <v>124</v>
      </c>
      <c r="E47" s="117">
        <v>20</v>
      </c>
      <c r="F47" s="77"/>
      <c r="G47" s="78"/>
      <c r="H47" s="79"/>
      <c r="I47" s="118">
        <v>40</v>
      </c>
      <c r="J47" s="80"/>
      <c r="K47" s="81"/>
      <c r="L47" s="82"/>
      <c r="M47" s="85"/>
      <c r="N47" s="84" t="s">
        <v>26</v>
      </c>
      <c r="O47" s="83">
        <f t="shared" si="0"/>
        <v>0</v>
      </c>
    </row>
    <row r="48" spans="1:15" ht="85.5" customHeight="1" x14ac:dyDescent="0.25">
      <c r="A48" s="88">
        <v>45</v>
      </c>
      <c r="B48" s="76" t="s">
        <v>228</v>
      </c>
      <c r="C48" s="76" t="s">
        <v>31</v>
      </c>
      <c r="D48" s="76" t="s">
        <v>234</v>
      </c>
      <c r="E48" s="117">
        <v>5</v>
      </c>
      <c r="F48" s="77"/>
      <c r="G48" s="78"/>
      <c r="H48" s="79"/>
      <c r="I48" s="118">
        <v>10</v>
      </c>
      <c r="J48" s="80"/>
      <c r="K48" s="81"/>
      <c r="L48" s="82"/>
      <c r="M48" s="85"/>
      <c r="N48" s="84" t="s">
        <v>26</v>
      </c>
      <c r="O48" s="83">
        <f t="shared" si="0"/>
        <v>0</v>
      </c>
    </row>
    <row r="49" spans="1:15" ht="66.75" customHeight="1" x14ac:dyDescent="0.25">
      <c r="A49" s="88">
        <v>46</v>
      </c>
      <c r="B49" s="76" t="s">
        <v>125</v>
      </c>
      <c r="C49" s="76" t="s">
        <v>126</v>
      </c>
      <c r="D49" s="76" t="s">
        <v>127</v>
      </c>
      <c r="E49" s="117">
        <v>1</v>
      </c>
      <c r="F49" s="77"/>
      <c r="G49" s="78"/>
      <c r="H49" s="79">
        <v>1192</v>
      </c>
      <c r="I49" s="118">
        <v>1</v>
      </c>
      <c r="J49" s="80">
        <f>H49</f>
        <v>1192</v>
      </c>
      <c r="K49" s="81">
        <v>247</v>
      </c>
      <c r="L49" s="82">
        <f>J49*K49</f>
        <v>294424</v>
      </c>
      <c r="M49" s="85"/>
      <c r="N49" s="84" t="s">
        <v>27</v>
      </c>
      <c r="O49" s="83">
        <f t="shared" si="0"/>
        <v>0</v>
      </c>
    </row>
    <row r="50" spans="1:15" ht="66.75" customHeight="1" x14ac:dyDescent="0.25">
      <c r="A50" s="89">
        <v>47</v>
      </c>
      <c r="B50" s="84" t="s">
        <v>257</v>
      </c>
      <c r="C50" s="84" t="s">
        <v>38</v>
      </c>
      <c r="D50" s="84" t="s">
        <v>258</v>
      </c>
      <c r="E50" s="119">
        <v>5</v>
      </c>
      <c r="F50" s="77"/>
      <c r="G50" s="78"/>
      <c r="H50" s="79"/>
      <c r="I50" s="118">
        <v>20</v>
      </c>
      <c r="J50" s="80"/>
      <c r="K50" s="81"/>
      <c r="L50" s="82"/>
      <c r="M50" s="85"/>
      <c r="N50" s="84" t="s">
        <v>26</v>
      </c>
      <c r="O50" s="83">
        <f t="shared" si="0"/>
        <v>0</v>
      </c>
    </row>
    <row r="51" spans="1:15" ht="108.75" customHeight="1" x14ac:dyDescent="0.25">
      <c r="A51" s="90">
        <v>48</v>
      </c>
      <c r="B51" s="76" t="s">
        <v>284</v>
      </c>
      <c r="C51" s="76" t="s">
        <v>28</v>
      </c>
      <c r="D51" s="76" t="s">
        <v>251</v>
      </c>
      <c r="E51" s="117">
        <v>5</v>
      </c>
      <c r="F51" s="77"/>
      <c r="G51" s="78"/>
      <c r="H51" s="79"/>
      <c r="I51" s="118">
        <v>5</v>
      </c>
      <c r="J51" s="80"/>
      <c r="K51" s="81"/>
      <c r="L51" s="82"/>
      <c r="M51" s="85"/>
      <c r="N51" s="84" t="s">
        <v>26</v>
      </c>
      <c r="O51" s="83">
        <f t="shared" si="0"/>
        <v>0</v>
      </c>
    </row>
    <row r="52" spans="1:15" ht="66.75" customHeight="1" x14ac:dyDescent="0.25">
      <c r="A52" s="89">
        <v>50</v>
      </c>
      <c r="B52" s="76" t="s">
        <v>260</v>
      </c>
      <c r="C52" s="76" t="s">
        <v>259</v>
      </c>
      <c r="D52" s="76" t="s">
        <v>261</v>
      </c>
      <c r="E52" s="117">
        <v>10</v>
      </c>
      <c r="F52" s="77"/>
      <c r="G52" s="78"/>
      <c r="H52" s="79"/>
      <c r="I52" s="118">
        <v>30</v>
      </c>
      <c r="J52" s="80"/>
      <c r="K52" s="81"/>
      <c r="L52" s="82"/>
      <c r="M52" s="85"/>
      <c r="N52" s="84" t="s">
        <v>26</v>
      </c>
      <c r="O52" s="83">
        <f t="shared" si="0"/>
        <v>0</v>
      </c>
    </row>
    <row r="53" spans="1:15" ht="66.75" customHeight="1" x14ac:dyDescent="0.25">
      <c r="A53" s="89">
        <v>51</v>
      </c>
      <c r="B53" s="76" t="s">
        <v>262</v>
      </c>
      <c r="C53" s="76" t="s">
        <v>263</v>
      </c>
      <c r="D53" s="76" t="s">
        <v>261</v>
      </c>
      <c r="E53" s="117">
        <v>0.3</v>
      </c>
      <c r="F53" s="77"/>
      <c r="G53" s="78"/>
      <c r="H53" s="79"/>
      <c r="I53" s="118">
        <v>0.9</v>
      </c>
      <c r="J53" s="80"/>
      <c r="K53" s="81"/>
      <c r="L53" s="82"/>
      <c r="M53" s="85"/>
      <c r="N53" s="84" t="s">
        <v>27</v>
      </c>
      <c r="O53" s="83">
        <f t="shared" si="0"/>
        <v>0</v>
      </c>
    </row>
    <row r="54" spans="1:15" ht="66.75" customHeight="1" x14ac:dyDescent="0.25">
      <c r="A54" s="89">
        <v>52</v>
      </c>
      <c r="B54" s="76" t="s">
        <v>264</v>
      </c>
      <c r="C54" s="76" t="s">
        <v>265</v>
      </c>
      <c r="D54" s="76" t="s">
        <v>266</v>
      </c>
      <c r="E54" s="117">
        <v>5</v>
      </c>
      <c r="F54" s="77"/>
      <c r="G54" s="78"/>
      <c r="H54" s="79"/>
      <c r="I54" s="118">
        <v>20</v>
      </c>
      <c r="J54" s="80"/>
      <c r="K54" s="81"/>
      <c r="L54" s="82"/>
      <c r="M54" s="85"/>
      <c r="N54" s="84" t="s">
        <v>26</v>
      </c>
      <c r="O54" s="83">
        <f t="shared" si="0"/>
        <v>0</v>
      </c>
    </row>
    <row r="55" spans="1:15" ht="66.75" customHeight="1" x14ac:dyDescent="0.25">
      <c r="A55" s="89"/>
      <c r="B55" s="76" t="s">
        <v>267</v>
      </c>
      <c r="C55" s="76" t="s">
        <v>259</v>
      </c>
      <c r="D55" s="76" t="s">
        <v>266</v>
      </c>
      <c r="E55" s="117">
        <v>5</v>
      </c>
      <c r="F55" s="77"/>
      <c r="G55" s="78"/>
      <c r="H55" s="79"/>
      <c r="I55" s="118">
        <v>20</v>
      </c>
      <c r="J55" s="80"/>
      <c r="K55" s="81"/>
      <c r="L55" s="82"/>
      <c r="M55" s="85"/>
      <c r="N55" s="84" t="s">
        <v>26</v>
      </c>
      <c r="O55" s="83">
        <f t="shared" si="0"/>
        <v>0</v>
      </c>
    </row>
    <row r="56" spans="1:15" ht="66.75" customHeight="1" x14ac:dyDescent="0.25">
      <c r="A56" s="89"/>
      <c r="B56" s="76" t="s">
        <v>268</v>
      </c>
      <c r="C56" s="76" t="s">
        <v>126</v>
      </c>
      <c r="D56" s="76" t="s">
        <v>269</v>
      </c>
      <c r="E56" s="117">
        <v>0.1</v>
      </c>
      <c r="F56" s="77"/>
      <c r="G56" s="78"/>
      <c r="H56" s="79"/>
      <c r="I56" s="118">
        <v>1</v>
      </c>
      <c r="J56" s="80"/>
      <c r="K56" s="81"/>
      <c r="L56" s="82"/>
      <c r="M56" s="85"/>
      <c r="N56" s="84" t="s">
        <v>27</v>
      </c>
      <c r="O56" s="83">
        <f t="shared" si="0"/>
        <v>0</v>
      </c>
    </row>
    <row r="57" spans="1:15" ht="66.75" customHeight="1" x14ac:dyDescent="0.25">
      <c r="A57" s="89"/>
      <c r="B57" s="76" t="s">
        <v>271</v>
      </c>
      <c r="C57" s="76" t="s">
        <v>232</v>
      </c>
      <c r="D57" s="76" t="s">
        <v>234</v>
      </c>
      <c r="E57" s="117">
        <v>0.09</v>
      </c>
      <c r="F57" s="77"/>
      <c r="G57" s="78"/>
      <c r="H57" s="79"/>
      <c r="I57" s="118">
        <v>0.27</v>
      </c>
      <c r="J57" s="80"/>
      <c r="K57" s="81"/>
      <c r="L57" s="82"/>
      <c r="M57" s="85"/>
      <c r="N57" s="84" t="s">
        <v>27</v>
      </c>
      <c r="O57" s="83">
        <f t="shared" si="0"/>
        <v>0</v>
      </c>
    </row>
    <row r="58" spans="1:15" ht="66.75" customHeight="1" x14ac:dyDescent="0.25">
      <c r="A58" s="89"/>
      <c r="B58" s="76" t="s">
        <v>272</v>
      </c>
      <c r="C58" s="76" t="s">
        <v>30</v>
      </c>
      <c r="D58" s="76" t="s">
        <v>234</v>
      </c>
      <c r="E58" s="117">
        <v>5</v>
      </c>
      <c r="F58" s="77"/>
      <c r="G58" s="78"/>
      <c r="H58" s="79"/>
      <c r="I58" s="118">
        <v>10</v>
      </c>
      <c r="J58" s="80"/>
      <c r="K58" s="81"/>
      <c r="L58" s="82"/>
      <c r="M58" s="85"/>
      <c r="N58" s="84" t="s">
        <v>26</v>
      </c>
      <c r="O58" s="83">
        <f t="shared" si="0"/>
        <v>0</v>
      </c>
    </row>
    <row r="59" spans="1:15" ht="66.75" customHeight="1" x14ac:dyDescent="0.25">
      <c r="A59" s="89">
        <v>53</v>
      </c>
      <c r="B59" s="76" t="s">
        <v>270</v>
      </c>
      <c r="C59" s="76" t="s">
        <v>31</v>
      </c>
      <c r="D59" s="76" t="s">
        <v>234</v>
      </c>
      <c r="E59" s="117">
        <v>5</v>
      </c>
      <c r="F59" s="77"/>
      <c r="G59" s="78"/>
      <c r="H59" s="79"/>
      <c r="I59" s="118">
        <v>10</v>
      </c>
      <c r="J59" s="80"/>
      <c r="K59" s="81"/>
      <c r="L59" s="82"/>
      <c r="M59" s="85"/>
      <c r="N59" s="84" t="s">
        <v>26</v>
      </c>
      <c r="O59" s="83">
        <f t="shared" si="0"/>
        <v>0</v>
      </c>
    </row>
    <row r="60" spans="1:15" ht="66.75" customHeight="1" x14ac:dyDescent="0.25">
      <c r="A60" s="89">
        <v>55</v>
      </c>
      <c r="B60" s="76" t="s">
        <v>253</v>
      </c>
      <c r="C60" s="76" t="s">
        <v>259</v>
      </c>
      <c r="D60" s="76" t="s">
        <v>252</v>
      </c>
      <c r="E60" s="117">
        <v>5</v>
      </c>
      <c r="F60" s="77"/>
      <c r="G60" s="78"/>
      <c r="H60" s="79"/>
      <c r="I60" s="118">
        <v>5</v>
      </c>
      <c r="J60" s="80"/>
      <c r="K60" s="81"/>
      <c r="L60" s="82"/>
      <c r="M60" s="85"/>
      <c r="N60" s="84" t="s">
        <v>26</v>
      </c>
      <c r="O60" s="83">
        <f t="shared" si="0"/>
        <v>0</v>
      </c>
    </row>
    <row r="61" spans="1:15" ht="40.15" customHeight="1" thickBot="1" x14ac:dyDescent="0.3">
      <c r="A61" s="91"/>
      <c r="B61" s="125" t="s">
        <v>32</v>
      </c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04">
        <f>SUM(O5:O60)</f>
        <v>0</v>
      </c>
    </row>
    <row r="63" spans="1:15" x14ac:dyDescent="0.2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x14ac:dyDescent="0.25">
      <c r="A64" s="29"/>
      <c r="B64" s="29" t="s">
        <v>33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x14ac:dyDescent="0.25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</row>
    <row r="68" spans="1:15" x14ac:dyDescent="0.25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</row>
    <row r="69" spans="1:15" ht="15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ht="84" customHeight="1" x14ac:dyDescent="0.25">
      <c r="A70" s="57"/>
      <c r="C70" s="57"/>
      <c r="D70" s="57"/>
      <c r="E70" s="31"/>
      <c r="F70" s="32"/>
      <c r="G70" s="32"/>
      <c r="H70" s="33"/>
      <c r="I70" s="31"/>
      <c r="J70" s="34"/>
      <c r="K70" s="35"/>
      <c r="L70" s="36"/>
      <c r="M70" s="122"/>
      <c r="N70" s="122"/>
      <c r="O70" s="37"/>
    </row>
    <row r="71" spans="1:15" ht="84" customHeight="1" x14ac:dyDescent="0.25">
      <c r="A71" s="38"/>
      <c r="B71" s="39"/>
      <c r="C71" s="40"/>
      <c r="D71" s="39"/>
      <c r="E71" s="41"/>
      <c r="F71" s="32"/>
      <c r="G71" s="32"/>
      <c r="H71" s="33"/>
      <c r="I71" s="42"/>
      <c r="J71" s="34"/>
      <c r="K71" s="35"/>
      <c r="L71" s="36"/>
      <c r="M71" s="43"/>
      <c r="N71" s="44"/>
      <c r="O71" s="45"/>
    </row>
    <row r="72" spans="1:15" ht="98.25" customHeight="1" x14ac:dyDescent="0.25">
      <c r="A72" s="46"/>
      <c r="B72" s="39"/>
      <c r="C72" s="40"/>
      <c r="D72" s="39"/>
      <c r="E72" s="41"/>
      <c r="F72" s="32"/>
      <c r="G72" s="32"/>
      <c r="H72" s="47"/>
      <c r="I72" s="39"/>
      <c r="J72" s="48"/>
      <c r="K72" s="49"/>
      <c r="L72" s="50"/>
      <c r="M72" s="43"/>
      <c r="N72" s="44"/>
      <c r="O72" s="51"/>
    </row>
    <row r="73" spans="1:15" ht="90.75" customHeight="1" x14ac:dyDescent="0.25">
      <c r="A73" s="38"/>
      <c r="B73" s="39"/>
      <c r="C73" s="40"/>
      <c r="D73" s="39"/>
      <c r="E73" s="41"/>
      <c r="F73" s="32"/>
      <c r="G73" s="32"/>
      <c r="H73" s="47"/>
      <c r="I73" s="39"/>
      <c r="J73" s="48"/>
      <c r="K73" s="49"/>
      <c r="L73" s="50"/>
      <c r="M73" s="43"/>
      <c r="N73" s="44"/>
      <c r="O73" s="51"/>
    </row>
    <row r="74" spans="1:15" ht="90.75" customHeight="1" x14ac:dyDescent="0.25">
      <c r="A74" s="46"/>
      <c r="B74" s="39"/>
      <c r="C74" s="40"/>
      <c r="D74" s="40"/>
      <c r="E74" s="41"/>
      <c r="F74" s="32"/>
      <c r="G74" s="32"/>
      <c r="H74" s="47"/>
      <c r="I74" s="39"/>
      <c r="J74" s="48"/>
      <c r="K74" s="49"/>
      <c r="L74" s="50"/>
      <c r="M74" s="43"/>
      <c r="N74" s="44"/>
      <c r="O74" s="51"/>
    </row>
    <row r="75" spans="1:15" ht="90.75" customHeight="1" x14ac:dyDescent="0.25">
      <c r="A75" s="38"/>
      <c r="B75" s="39"/>
      <c r="C75" s="40"/>
      <c r="D75" s="39"/>
      <c r="E75" s="41"/>
      <c r="F75" s="32"/>
      <c r="G75" s="32"/>
      <c r="H75" s="47"/>
      <c r="I75" s="39"/>
      <c r="J75" s="48"/>
      <c r="K75" s="49"/>
      <c r="L75" s="50"/>
      <c r="M75" s="43"/>
      <c r="N75" s="44"/>
      <c r="O75" s="51"/>
    </row>
    <row r="76" spans="1:15" ht="90.75" customHeight="1" x14ac:dyDescent="0.25">
      <c r="A76" s="46"/>
      <c r="B76" s="39"/>
      <c r="C76" s="40"/>
      <c r="D76" s="39"/>
      <c r="E76" s="41"/>
      <c r="F76" s="32"/>
      <c r="G76" s="32"/>
      <c r="H76" s="47"/>
      <c r="I76" s="39"/>
      <c r="J76" s="48"/>
      <c r="K76" s="49"/>
      <c r="L76" s="50"/>
      <c r="M76" s="43"/>
      <c r="N76" s="44"/>
      <c r="O76" s="51"/>
    </row>
    <row r="77" spans="1:15" ht="90.75" customHeight="1" x14ac:dyDescent="0.25">
      <c r="A77" s="38"/>
      <c r="B77" s="39"/>
      <c r="C77" s="40"/>
      <c r="D77" s="39"/>
      <c r="E77" s="41"/>
      <c r="F77" s="32"/>
      <c r="G77" s="32"/>
      <c r="H77" s="47"/>
      <c r="I77" s="39"/>
      <c r="J77" s="48"/>
      <c r="K77" s="49"/>
      <c r="L77" s="50"/>
      <c r="M77" s="43"/>
      <c r="N77" s="44"/>
      <c r="O77" s="51"/>
    </row>
    <row r="78" spans="1:15" ht="90.75" customHeight="1" x14ac:dyDescent="0.25">
      <c r="A78" s="46"/>
      <c r="B78" s="39"/>
      <c r="C78" s="40"/>
      <c r="D78" s="39"/>
      <c r="E78" s="41"/>
      <c r="F78" s="32"/>
      <c r="G78" s="32"/>
      <c r="H78" s="47"/>
      <c r="I78" s="39"/>
      <c r="J78" s="48"/>
      <c r="K78" s="49"/>
      <c r="L78" s="50"/>
      <c r="M78" s="43"/>
      <c r="N78" s="44"/>
      <c r="O78" s="51"/>
    </row>
    <row r="79" spans="1:15" ht="90.75" customHeight="1" x14ac:dyDescent="0.25">
      <c r="A79" s="38"/>
      <c r="B79" s="52"/>
      <c r="C79" s="40"/>
      <c r="D79" s="39"/>
      <c r="E79" s="41"/>
      <c r="F79" s="32"/>
      <c r="G79" s="32"/>
      <c r="H79" s="47"/>
      <c r="I79" s="39"/>
      <c r="J79" s="48"/>
      <c r="K79" s="49"/>
      <c r="L79" s="50"/>
      <c r="M79" s="43"/>
      <c r="N79" s="44"/>
      <c r="O79" s="51"/>
    </row>
    <row r="80" spans="1:15" ht="84" customHeight="1" x14ac:dyDescent="0.25">
      <c r="A80" s="46"/>
      <c r="B80" s="39"/>
      <c r="C80" s="40"/>
      <c r="D80" s="39"/>
      <c r="E80" s="41"/>
      <c r="F80" s="32"/>
      <c r="G80" s="32"/>
      <c r="H80" s="33"/>
      <c r="I80" s="42"/>
      <c r="J80" s="34"/>
      <c r="K80" s="35"/>
      <c r="L80" s="36"/>
      <c r="M80" s="43"/>
      <c r="N80" s="44"/>
      <c r="O80" s="45"/>
    </row>
    <row r="81" spans="1:15" ht="90.75" customHeight="1" x14ac:dyDescent="0.25">
      <c r="A81" s="38"/>
      <c r="B81" s="39"/>
      <c r="C81" s="40"/>
      <c r="D81" s="39"/>
      <c r="E81" s="41"/>
      <c r="F81" s="32"/>
      <c r="G81" s="32"/>
      <c r="H81" s="47"/>
      <c r="I81" s="39"/>
      <c r="J81" s="48"/>
      <c r="K81" s="49"/>
      <c r="L81" s="50"/>
      <c r="M81" s="43"/>
      <c r="N81" s="44"/>
      <c r="O81" s="51"/>
    </row>
    <row r="82" spans="1:15" ht="90.75" customHeight="1" x14ac:dyDescent="0.25">
      <c r="A82" s="46"/>
      <c r="B82" s="39"/>
      <c r="C82" s="40"/>
      <c r="D82" s="39"/>
      <c r="E82" s="41"/>
      <c r="F82" s="32"/>
      <c r="G82" s="32"/>
      <c r="H82" s="47"/>
      <c r="I82" s="39"/>
      <c r="J82" s="48"/>
      <c r="K82" s="49"/>
      <c r="L82" s="50"/>
      <c r="M82" s="43"/>
      <c r="N82" s="44"/>
      <c r="O82" s="51"/>
    </row>
    <row r="83" spans="1:15" ht="90.75" customHeight="1" x14ac:dyDescent="0.25">
      <c r="A83" s="38"/>
      <c r="B83" s="39"/>
      <c r="C83" s="40"/>
      <c r="D83" s="39"/>
      <c r="E83" s="41"/>
      <c r="F83" s="32"/>
      <c r="G83" s="32"/>
      <c r="H83" s="47"/>
      <c r="I83" s="39"/>
      <c r="J83" s="48"/>
      <c r="K83" s="49"/>
      <c r="L83" s="50"/>
      <c r="M83" s="43"/>
      <c r="N83" s="44"/>
      <c r="O83" s="51"/>
    </row>
    <row r="84" spans="1:15" ht="90.75" customHeight="1" x14ac:dyDescent="0.25">
      <c r="A84" s="46"/>
      <c r="B84" s="39"/>
      <c r="C84" s="40"/>
      <c r="D84" s="39"/>
      <c r="E84" s="41"/>
      <c r="F84" s="32"/>
      <c r="G84" s="32"/>
      <c r="H84" s="47"/>
      <c r="I84" s="39"/>
      <c r="J84" s="48"/>
      <c r="K84" s="49"/>
      <c r="L84" s="50"/>
      <c r="M84" s="43"/>
      <c r="N84" s="44"/>
      <c r="O84" s="51"/>
    </row>
    <row r="85" spans="1:15" ht="90.75" customHeight="1" x14ac:dyDescent="0.25">
      <c r="A85" s="38"/>
      <c r="B85" s="39"/>
      <c r="C85" s="40"/>
      <c r="D85" s="39"/>
      <c r="E85" s="41"/>
      <c r="F85" s="32"/>
      <c r="G85" s="32"/>
      <c r="H85" s="47"/>
      <c r="I85" s="39"/>
      <c r="J85" s="48"/>
      <c r="K85" s="49"/>
      <c r="L85" s="50"/>
      <c r="M85" s="43"/>
      <c r="N85" s="44"/>
      <c r="O85" s="51"/>
    </row>
    <row r="86" spans="1:15" ht="90.75" customHeight="1" x14ac:dyDescent="0.25">
      <c r="A86" s="46"/>
      <c r="B86" s="39"/>
      <c r="C86" s="40"/>
      <c r="D86" s="39"/>
      <c r="E86" s="41"/>
      <c r="F86" s="32"/>
      <c r="G86" s="32"/>
      <c r="H86" s="47"/>
      <c r="I86" s="39"/>
      <c r="J86" s="48"/>
      <c r="K86" s="49"/>
      <c r="L86" s="50"/>
      <c r="M86" s="43"/>
      <c r="N86" s="44"/>
      <c r="O86" s="51"/>
    </row>
    <row r="87" spans="1:15" ht="90.75" customHeight="1" x14ac:dyDescent="0.25">
      <c r="A87" s="38"/>
      <c r="B87" s="39"/>
      <c r="C87" s="40"/>
      <c r="D87" s="39"/>
      <c r="E87" s="41"/>
      <c r="F87" s="32"/>
      <c r="G87" s="32"/>
      <c r="H87" s="47"/>
      <c r="I87" s="39"/>
      <c r="J87" s="48"/>
      <c r="K87" s="49"/>
      <c r="L87" s="50"/>
      <c r="M87" s="43"/>
      <c r="N87" s="44"/>
      <c r="O87" s="51"/>
    </row>
    <row r="88" spans="1:15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x14ac:dyDescent="0.25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x14ac:dyDescent="0.25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</row>
    <row r="92" spans="1:15" x14ac:dyDescent="0.25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</row>
    <row r="93" spans="1:15" ht="15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15" ht="84" customHeight="1" x14ac:dyDescent="0.25">
      <c r="A94" s="57"/>
      <c r="B94" s="31"/>
      <c r="C94" s="57"/>
      <c r="D94" s="57"/>
      <c r="E94" s="31"/>
      <c r="F94" s="32"/>
      <c r="G94" s="32"/>
      <c r="H94" s="33"/>
      <c r="I94" s="31"/>
      <c r="J94" s="34"/>
      <c r="K94" s="35"/>
      <c r="L94" s="36"/>
      <c r="M94" s="122"/>
      <c r="N94" s="122"/>
      <c r="O94" s="37"/>
    </row>
    <row r="95" spans="1:15" ht="84" customHeight="1" x14ac:dyDescent="0.25">
      <c r="A95" s="38"/>
      <c r="B95" s="39"/>
      <c r="C95" s="40"/>
      <c r="D95" s="39"/>
      <c r="E95" s="41"/>
      <c r="F95" s="32"/>
      <c r="G95" s="32"/>
      <c r="H95" s="33"/>
      <c r="I95" s="42"/>
      <c r="J95" s="34"/>
      <c r="K95" s="35"/>
      <c r="L95" s="36"/>
      <c r="M95" s="43"/>
      <c r="N95" s="44"/>
      <c r="O95" s="45"/>
    </row>
    <row r="96" spans="1:15" ht="98.25" customHeight="1" x14ac:dyDescent="0.25">
      <c r="A96" s="46"/>
      <c r="B96" s="39"/>
      <c r="C96" s="40"/>
      <c r="D96" s="39"/>
      <c r="E96" s="41"/>
      <c r="F96" s="32"/>
      <c r="G96" s="32"/>
      <c r="H96" s="47"/>
      <c r="I96" s="39"/>
      <c r="J96" s="48"/>
      <c r="K96" s="49"/>
      <c r="L96" s="50"/>
      <c r="M96" s="43"/>
      <c r="N96" s="44"/>
      <c r="O96" s="51"/>
    </row>
    <row r="97" spans="1:15" ht="90.75" customHeight="1" x14ac:dyDescent="0.25">
      <c r="A97" s="38"/>
      <c r="B97" s="39"/>
      <c r="C97" s="40"/>
      <c r="D97" s="39"/>
      <c r="E97" s="41"/>
      <c r="F97" s="32"/>
      <c r="G97" s="32"/>
      <c r="H97" s="47"/>
      <c r="I97" s="39"/>
      <c r="J97" s="48"/>
      <c r="K97" s="49"/>
      <c r="L97" s="50"/>
      <c r="M97" s="43"/>
      <c r="N97" s="44"/>
      <c r="O97" s="51"/>
    </row>
    <row r="98" spans="1:15" ht="90.75" customHeight="1" x14ac:dyDescent="0.25">
      <c r="A98" s="46"/>
      <c r="B98" s="39"/>
      <c r="C98" s="40"/>
      <c r="D98" s="40"/>
      <c r="E98" s="41"/>
      <c r="F98" s="32"/>
      <c r="G98" s="32"/>
      <c r="H98" s="47"/>
      <c r="I98" s="39"/>
      <c r="J98" s="48"/>
      <c r="K98" s="49"/>
      <c r="L98" s="50"/>
      <c r="M98" s="43"/>
      <c r="N98" s="44"/>
      <c r="O98" s="51"/>
    </row>
    <row r="99" spans="1:15" ht="90.75" customHeight="1" x14ac:dyDescent="0.25">
      <c r="A99" s="38"/>
      <c r="B99" s="39"/>
      <c r="C99" s="40"/>
      <c r="D99" s="39"/>
      <c r="E99" s="41"/>
      <c r="F99" s="32"/>
      <c r="G99" s="32"/>
      <c r="H99" s="47"/>
      <c r="I99" s="39"/>
      <c r="J99" s="48"/>
      <c r="K99" s="49"/>
      <c r="L99" s="50"/>
      <c r="M99" s="43"/>
      <c r="N99" s="44"/>
      <c r="O99" s="51"/>
    </row>
    <row r="100" spans="1:15" ht="90.75" customHeight="1" x14ac:dyDescent="0.25">
      <c r="A100" s="46"/>
      <c r="B100" s="39"/>
      <c r="C100" s="40"/>
      <c r="D100" s="39"/>
      <c r="E100" s="41"/>
      <c r="F100" s="32"/>
      <c r="G100" s="32"/>
      <c r="H100" s="47"/>
      <c r="I100" s="39"/>
      <c r="J100" s="48"/>
      <c r="K100" s="49"/>
      <c r="L100" s="50"/>
      <c r="M100" s="43"/>
      <c r="N100" s="44"/>
      <c r="O100" s="51"/>
    </row>
    <row r="101" spans="1:15" ht="90.75" customHeight="1" x14ac:dyDescent="0.25">
      <c r="A101" s="38"/>
      <c r="B101" s="39"/>
      <c r="C101" s="40"/>
      <c r="D101" s="39"/>
      <c r="E101" s="41"/>
      <c r="F101" s="32"/>
      <c r="G101" s="32"/>
      <c r="H101" s="47"/>
      <c r="I101" s="39"/>
      <c r="J101" s="48"/>
      <c r="K101" s="49"/>
      <c r="L101" s="50"/>
      <c r="M101" s="43"/>
      <c r="N101" s="44"/>
      <c r="O101" s="51"/>
    </row>
    <row r="102" spans="1:15" ht="90.75" customHeight="1" x14ac:dyDescent="0.25">
      <c r="A102" s="46"/>
      <c r="B102" s="53"/>
      <c r="C102" s="40"/>
      <c r="D102" s="39"/>
      <c r="E102" s="41"/>
      <c r="F102" s="32"/>
      <c r="G102" s="32"/>
      <c r="H102" s="47"/>
      <c r="I102" s="39"/>
      <c r="J102" s="48"/>
      <c r="K102" s="49"/>
      <c r="L102" s="50"/>
      <c r="M102" s="43"/>
      <c r="N102" s="44"/>
      <c r="O102" s="51"/>
    </row>
    <row r="103" spans="1:15" ht="182.25" customHeight="1" x14ac:dyDescent="0.25">
      <c r="A103" s="38"/>
      <c r="B103" s="54"/>
      <c r="C103" s="40"/>
      <c r="D103" s="39"/>
      <c r="E103" s="41"/>
      <c r="F103" s="32"/>
      <c r="G103" s="32"/>
      <c r="H103" s="47"/>
      <c r="I103" s="39"/>
      <c r="J103" s="48"/>
      <c r="K103" s="49"/>
      <c r="L103" s="50"/>
      <c r="M103" s="43"/>
      <c r="N103" s="44"/>
      <c r="O103" s="51"/>
    </row>
    <row r="104" spans="1:15" x14ac:dyDescent="0.2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x14ac:dyDescent="0.25">
      <c r="A106" s="121"/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</row>
    <row r="107" spans="1:15" x14ac:dyDescent="0.25">
      <c r="A107" s="121"/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</row>
    <row r="108" spans="1:15" ht="15" customHeight="1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</row>
    <row r="109" spans="1:15" ht="84" customHeight="1" x14ac:dyDescent="0.25">
      <c r="A109" s="57"/>
      <c r="B109" s="31"/>
      <c r="C109" s="57"/>
      <c r="D109" s="57"/>
      <c r="E109" s="31"/>
      <c r="F109" s="32"/>
      <c r="G109" s="32"/>
      <c r="H109" s="33"/>
      <c r="I109" s="31"/>
      <c r="J109" s="34"/>
      <c r="K109" s="35"/>
      <c r="L109" s="36"/>
      <c r="M109" s="122"/>
      <c r="N109" s="122"/>
      <c r="O109" s="37"/>
    </row>
    <row r="110" spans="1:15" ht="84" customHeight="1" x14ac:dyDescent="0.25">
      <c r="A110" s="38"/>
      <c r="B110" s="39"/>
      <c r="C110" s="40"/>
      <c r="D110" s="39"/>
      <c r="E110" s="41"/>
      <c r="F110" s="32"/>
      <c r="G110" s="32"/>
      <c r="H110" s="33"/>
      <c r="I110" s="42"/>
      <c r="J110" s="34"/>
      <c r="K110" s="35"/>
      <c r="L110" s="36"/>
      <c r="M110" s="43"/>
      <c r="N110" s="44"/>
      <c r="O110" s="45"/>
    </row>
    <row r="111" spans="1:15" ht="98.25" customHeight="1" x14ac:dyDescent="0.25">
      <c r="A111" s="46"/>
      <c r="B111" s="39"/>
      <c r="C111" s="40"/>
      <c r="D111" s="39"/>
      <c r="E111" s="41"/>
      <c r="F111" s="32"/>
      <c r="G111" s="32"/>
      <c r="H111" s="47"/>
      <c r="I111" s="39"/>
      <c r="J111" s="48"/>
      <c r="K111" s="49"/>
      <c r="L111" s="50"/>
      <c r="M111" s="43"/>
      <c r="N111" s="44"/>
      <c r="O111" s="51"/>
    </row>
    <row r="112" spans="1:15" ht="98.25" customHeight="1" x14ac:dyDescent="0.25">
      <c r="A112" s="38"/>
      <c r="B112" s="39"/>
      <c r="C112" s="40"/>
      <c r="D112" s="39"/>
      <c r="E112" s="41"/>
      <c r="F112" s="32"/>
      <c r="G112" s="32"/>
      <c r="H112" s="47"/>
      <c r="I112" s="39"/>
      <c r="J112" s="48"/>
      <c r="K112" s="49"/>
      <c r="L112" s="50"/>
      <c r="M112" s="43"/>
      <c r="N112" s="44"/>
      <c r="O112" s="51"/>
    </row>
    <row r="113" spans="1:15" ht="98.25" customHeight="1" x14ac:dyDescent="0.25">
      <c r="A113" s="46"/>
      <c r="B113" s="39"/>
      <c r="C113" s="55"/>
      <c r="D113" s="39"/>
      <c r="E113" s="41"/>
      <c r="F113" s="32"/>
      <c r="G113" s="32"/>
      <c r="H113" s="47"/>
      <c r="I113" s="39"/>
      <c r="J113" s="48"/>
      <c r="K113" s="49"/>
      <c r="L113" s="50"/>
      <c r="M113" s="43"/>
      <c r="N113" s="44"/>
      <c r="O113" s="51"/>
    </row>
    <row r="114" spans="1:15" ht="90.75" customHeight="1" x14ac:dyDescent="0.25">
      <c r="A114" s="38"/>
      <c r="B114" s="39"/>
      <c r="C114" s="40"/>
      <c r="D114" s="39"/>
      <c r="E114" s="41"/>
      <c r="F114" s="32"/>
      <c r="G114" s="32"/>
      <c r="H114" s="47"/>
      <c r="I114" s="39"/>
      <c r="J114" s="48"/>
      <c r="K114" s="49"/>
      <c r="L114" s="50"/>
      <c r="M114" s="43"/>
      <c r="N114" s="44"/>
      <c r="O114" s="51"/>
    </row>
    <row r="115" spans="1:15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ht="17.25" x14ac:dyDescent="0.25">
      <c r="A116" s="29"/>
      <c r="B116" s="56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1:15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x14ac:dyDescent="0.2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1:15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</row>
    <row r="126" spans="1:15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1:15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5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1:15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1:15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</row>
    <row r="137" spans="1:15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1:15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5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5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5" x14ac:dyDescent="0.25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1:15" x14ac:dyDescent="0.25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</row>
    <row r="144" spans="1:15" x14ac:dyDescent="0.25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</row>
    <row r="145" spans="1:15" x14ac:dyDescent="0.25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</row>
    <row r="146" spans="1:15" x14ac:dyDescent="0.25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</row>
    <row r="147" spans="1:15" x14ac:dyDescent="0.25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1:15" x14ac:dyDescent="0.25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1:15" x14ac:dyDescent="0.25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</row>
    <row r="150" spans="1:15" x14ac:dyDescent="0.25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</row>
    <row r="151" spans="1:15" x14ac:dyDescent="0.25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</row>
    <row r="152" spans="1:15" x14ac:dyDescent="0.25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</row>
    <row r="153" spans="1:15" x14ac:dyDescent="0.25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</row>
    <row r="154" spans="1:15" x14ac:dyDescent="0.25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</row>
    <row r="155" spans="1:15" x14ac:dyDescent="0.25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</row>
    <row r="156" spans="1:15" x14ac:dyDescent="0.2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</row>
    <row r="157" spans="1:15" x14ac:dyDescent="0.25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</row>
  </sheetData>
  <sheetProtection selectLockedCells="1" selectUnlockedCells="1"/>
  <mergeCells count="9">
    <mergeCell ref="A106:O107"/>
    <mergeCell ref="M109:N109"/>
    <mergeCell ref="A1:O2"/>
    <mergeCell ref="M4:N4"/>
    <mergeCell ref="A67:O68"/>
    <mergeCell ref="M70:N70"/>
    <mergeCell ref="A91:O92"/>
    <mergeCell ref="M94:N94"/>
    <mergeCell ref="B61:N61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40"/>
  <sheetViews>
    <sheetView zoomScale="90" zoomScaleNormal="90" workbookViewId="0">
      <selection activeCell="M37" sqref="M37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44.28515625" style="1" customWidth="1"/>
    <col min="4" max="4" width="24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/>
    <row r="2" spans="1:15" ht="14.45" customHeight="1" x14ac:dyDescent="0.25">
      <c r="A2" s="129" t="s">
        <v>34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1"/>
    </row>
    <row r="3" spans="1:15" ht="14.45" customHeight="1" x14ac:dyDescent="0.25">
      <c r="A3" s="132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/>
    </row>
    <row r="4" spans="1:15" ht="15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/>
      <c r="I4" s="2" t="s">
        <v>8</v>
      </c>
      <c r="J4" s="2"/>
      <c r="K4" s="2"/>
      <c r="L4" s="2"/>
      <c r="M4" s="2" t="s">
        <v>9</v>
      </c>
      <c r="N4" s="2" t="s">
        <v>10</v>
      </c>
      <c r="O4" s="2" t="s">
        <v>11</v>
      </c>
    </row>
    <row r="5" spans="1:15" ht="63.6" customHeight="1" x14ac:dyDescent="0.25">
      <c r="A5" s="58" t="s">
        <v>12</v>
      </c>
      <c r="B5" s="92" t="s">
        <v>13</v>
      </c>
      <c r="C5" s="70" t="s">
        <v>14</v>
      </c>
      <c r="D5" s="70" t="s">
        <v>15</v>
      </c>
      <c r="E5" s="92" t="s">
        <v>16</v>
      </c>
      <c r="F5" s="21" t="s">
        <v>17</v>
      </c>
      <c r="G5" s="21" t="s">
        <v>18</v>
      </c>
      <c r="H5" s="93" t="s">
        <v>19</v>
      </c>
      <c r="I5" s="92" t="s">
        <v>35</v>
      </c>
      <c r="J5" s="94" t="s">
        <v>21</v>
      </c>
      <c r="K5" s="95" t="s">
        <v>22</v>
      </c>
      <c r="L5" s="96" t="s">
        <v>23</v>
      </c>
      <c r="M5" s="127" t="s">
        <v>36</v>
      </c>
      <c r="N5" s="128"/>
      <c r="O5" s="97" t="s">
        <v>37</v>
      </c>
    </row>
    <row r="6" spans="1:15" ht="37.9" customHeight="1" x14ac:dyDescent="0.25">
      <c r="A6" s="106">
        <v>1</v>
      </c>
      <c r="B6" s="76" t="s">
        <v>128</v>
      </c>
      <c r="C6" s="76" t="s">
        <v>129</v>
      </c>
      <c r="D6" s="76" t="s">
        <v>130</v>
      </c>
      <c r="E6" s="117">
        <v>5</v>
      </c>
      <c r="F6" s="77"/>
      <c r="G6" s="105"/>
      <c r="H6" s="110"/>
      <c r="I6" s="118">
        <v>100</v>
      </c>
      <c r="J6" s="111"/>
      <c r="K6" s="114"/>
      <c r="L6" s="115"/>
      <c r="M6" s="85"/>
      <c r="N6" s="84" t="s">
        <v>26</v>
      </c>
      <c r="O6" s="112">
        <f>SUM(M6*I6)</f>
        <v>0</v>
      </c>
    </row>
    <row r="7" spans="1:15" ht="37.9" customHeight="1" x14ac:dyDescent="0.25">
      <c r="A7" s="86">
        <v>2</v>
      </c>
      <c r="B7" s="76" t="s">
        <v>131</v>
      </c>
      <c r="C7" s="76" t="s">
        <v>38</v>
      </c>
      <c r="D7" s="76" t="s">
        <v>132</v>
      </c>
      <c r="E7" s="117">
        <v>5</v>
      </c>
      <c r="F7" s="77"/>
      <c r="G7" s="105"/>
      <c r="H7" s="79">
        <v>360</v>
      </c>
      <c r="I7" s="118">
        <v>100</v>
      </c>
      <c r="J7" s="80">
        <v>360</v>
      </c>
      <c r="K7" s="81">
        <v>510</v>
      </c>
      <c r="L7" s="82">
        <f>J7*K7</f>
        <v>183600</v>
      </c>
      <c r="M7" s="85"/>
      <c r="N7" s="84" t="s">
        <v>26</v>
      </c>
      <c r="O7" s="112">
        <f t="shared" ref="O7:O37" si="0">SUM(M7*I7)</f>
        <v>0</v>
      </c>
    </row>
    <row r="8" spans="1:15" ht="37.9" customHeight="1" x14ac:dyDescent="0.25">
      <c r="A8" s="86">
        <v>3</v>
      </c>
      <c r="B8" s="76" t="s">
        <v>231</v>
      </c>
      <c r="C8" s="76" t="s">
        <v>29</v>
      </c>
      <c r="D8" s="76" t="s">
        <v>235</v>
      </c>
      <c r="E8" s="117">
        <v>5</v>
      </c>
      <c r="F8" s="77"/>
      <c r="G8" s="105"/>
      <c r="H8" s="79"/>
      <c r="I8" s="118">
        <v>40</v>
      </c>
      <c r="J8" s="80"/>
      <c r="K8" s="81"/>
      <c r="L8" s="82"/>
      <c r="M8" s="85"/>
      <c r="N8" s="84" t="s">
        <v>26</v>
      </c>
      <c r="O8" s="112">
        <f t="shared" si="0"/>
        <v>0</v>
      </c>
    </row>
    <row r="9" spans="1:15" ht="37.9" customHeight="1" x14ac:dyDescent="0.25">
      <c r="A9" s="86">
        <v>4</v>
      </c>
      <c r="B9" s="76" t="s">
        <v>222</v>
      </c>
      <c r="C9" s="76" t="s">
        <v>236</v>
      </c>
      <c r="D9" s="76" t="s">
        <v>136</v>
      </c>
      <c r="E9" s="117">
        <v>5</v>
      </c>
      <c r="F9" s="77"/>
      <c r="G9" s="105"/>
      <c r="H9" s="79"/>
      <c r="I9" s="118">
        <v>40</v>
      </c>
      <c r="J9" s="80"/>
      <c r="K9" s="81"/>
      <c r="L9" s="82"/>
      <c r="M9" s="85"/>
      <c r="N9" s="84" t="s">
        <v>26</v>
      </c>
      <c r="O9" s="112">
        <f t="shared" si="0"/>
        <v>0</v>
      </c>
    </row>
    <row r="10" spans="1:15" ht="37.9" customHeight="1" x14ac:dyDescent="0.25">
      <c r="A10" s="86">
        <v>5</v>
      </c>
      <c r="B10" s="76" t="s">
        <v>244</v>
      </c>
      <c r="C10" s="76" t="s">
        <v>236</v>
      </c>
      <c r="D10" s="76" t="s">
        <v>237</v>
      </c>
      <c r="E10" s="117">
        <v>20</v>
      </c>
      <c r="F10" s="77"/>
      <c r="G10" s="105"/>
      <c r="H10" s="79"/>
      <c r="I10" s="118">
        <v>20</v>
      </c>
      <c r="J10" s="80"/>
      <c r="K10" s="81"/>
      <c r="L10" s="82"/>
      <c r="M10" s="85"/>
      <c r="N10" s="84" t="s">
        <v>26</v>
      </c>
      <c r="O10" s="112">
        <f t="shared" si="0"/>
        <v>0</v>
      </c>
    </row>
    <row r="11" spans="1:15" ht="37.9" customHeight="1" x14ac:dyDescent="0.25">
      <c r="A11" s="86">
        <v>6</v>
      </c>
      <c r="B11" s="76" t="s">
        <v>224</v>
      </c>
      <c r="C11" s="76" t="s">
        <v>29</v>
      </c>
      <c r="D11" s="76" t="s">
        <v>158</v>
      </c>
      <c r="E11" s="117">
        <v>5</v>
      </c>
      <c r="F11" s="77"/>
      <c r="G11" s="105"/>
      <c r="H11" s="79"/>
      <c r="I11" s="118">
        <v>20</v>
      </c>
      <c r="J11" s="80"/>
      <c r="K11" s="81"/>
      <c r="L11" s="82"/>
      <c r="M11" s="85"/>
      <c r="N11" s="84" t="s">
        <v>26</v>
      </c>
      <c r="O11" s="112">
        <f t="shared" si="0"/>
        <v>0</v>
      </c>
    </row>
    <row r="12" spans="1:15" ht="37.9" customHeight="1" x14ac:dyDescent="0.25">
      <c r="A12" s="86">
        <v>7</v>
      </c>
      <c r="B12" s="76" t="s">
        <v>223</v>
      </c>
      <c r="C12" s="76" t="s">
        <v>55</v>
      </c>
      <c r="D12" s="76" t="s">
        <v>136</v>
      </c>
      <c r="E12" s="117">
        <v>5</v>
      </c>
      <c r="F12" s="77"/>
      <c r="G12" s="105"/>
      <c r="H12" s="79"/>
      <c r="I12" s="118">
        <v>50</v>
      </c>
      <c r="J12" s="80"/>
      <c r="K12" s="81"/>
      <c r="L12" s="82"/>
      <c r="M12" s="85"/>
      <c r="N12" s="84" t="s">
        <v>26</v>
      </c>
      <c r="O12" s="112">
        <f t="shared" si="0"/>
        <v>0</v>
      </c>
    </row>
    <row r="13" spans="1:15" ht="37.9" customHeight="1" x14ac:dyDescent="0.25">
      <c r="A13" s="106">
        <v>8</v>
      </c>
      <c r="B13" s="76" t="s">
        <v>133</v>
      </c>
      <c r="C13" s="76" t="s">
        <v>38</v>
      </c>
      <c r="D13" s="76" t="s">
        <v>134</v>
      </c>
      <c r="E13" s="117">
        <v>5</v>
      </c>
      <c r="F13" s="77"/>
      <c r="G13" s="105"/>
      <c r="H13" s="79"/>
      <c r="I13" s="118">
        <v>100</v>
      </c>
      <c r="J13" s="80"/>
      <c r="K13" s="81"/>
      <c r="L13" s="82"/>
      <c r="M13" s="85"/>
      <c r="N13" s="84" t="s">
        <v>26</v>
      </c>
      <c r="O13" s="112">
        <f t="shared" si="0"/>
        <v>0</v>
      </c>
    </row>
    <row r="14" spans="1:15" ht="61.5" customHeight="1" x14ac:dyDescent="0.25">
      <c r="A14" s="86">
        <v>9</v>
      </c>
      <c r="B14" s="76" t="s">
        <v>135</v>
      </c>
      <c r="C14" s="76" t="s">
        <v>29</v>
      </c>
      <c r="D14" s="76" t="s">
        <v>136</v>
      </c>
      <c r="E14" s="117">
        <v>5</v>
      </c>
      <c r="F14" s="77"/>
      <c r="G14" s="105"/>
      <c r="H14" s="79"/>
      <c r="I14" s="118">
        <v>20</v>
      </c>
      <c r="J14" s="80"/>
      <c r="K14" s="81"/>
      <c r="L14" s="82"/>
      <c r="M14" s="85"/>
      <c r="N14" s="84" t="s">
        <v>26</v>
      </c>
      <c r="O14" s="112">
        <f t="shared" si="0"/>
        <v>0</v>
      </c>
    </row>
    <row r="15" spans="1:15" ht="37.9" customHeight="1" x14ac:dyDescent="0.25">
      <c r="A15" s="106">
        <v>10</v>
      </c>
      <c r="B15" s="76" t="s">
        <v>137</v>
      </c>
      <c r="C15" s="76" t="s">
        <v>38</v>
      </c>
      <c r="D15" s="76" t="s">
        <v>138</v>
      </c>
      <c r="E15" s="117">
        <v>5</v>
      </c>
      <c r="F15" s="77"/>
      <c r="G15" s="105"/>
      <c r="H15" s="79"/>
      <c r="I15" s="118">
        <v>80</v>
      </c>
      <c r="J15" s="80"/>
      <c r="K15" s="81"/>
      <c r="L15" s="82"/>
      <c r="M15" s="85"/>
      <c r="N15" s="84" t="s">
        <v>26</v>
      </c>
      <c r="O15" s="112">
        <f t="shared" si="0"/>
        <v>0</v>
      </c>
    </row>
    <row r="16" spans="1:15" ht="37.9" customHeight="1" x14ac:dyDescent="0.25">
      <c r="A16" s="86">
        <v>11</v>
      </c>
      <c r="B16" s="76" t="s">
        <v>139</v>
      </c>
      <c r="C16" s="76" t="s">
        <v>29</v>
      </c>
      <c r="D16" s="76" t="s">
        <v>140</v>
      </c>
      <c r="E16" s="117">
        <v>5</v>
      </c>
      <c r="F16" s="77"/>
      <c r="G16" s="105"/>
      <c r="H16" s="79"/>
      <c r="I16" s="118">
        <v>10</v>
      </c>
      <c r="J16" s="80"/>
      <c r="K16" s="81"/>
      <c r="L16" s="82"/>
      <c r="M16" s="85"/>
      <c r="N16" s="84" t="s">
        <v>26</v>
      </c>
      <c r="O16" s="112">
        <f t="shared" si="0"/>
        <v>0</v>
      </c>
    </row>
    <row r="17" spans="1:15" ht="37.9" customHeight="1" x14ac:dyDescent="0.25">
      <c r="A17" s="106">
        <v>12</v>
      </c>
      <c r="B17" s="76" t="s">
        <v>141</v>
      </c>
      <c r="C17" s="76" t="s">
        <v>29</v>
      </c>
      <c r="D17" s="76" t="s">
        <v>142</v>
      </c>
      <c r="E17" s="117">
        <v>20</v>
      </c>
      <c r="F17" s="77"/>
      <c r="G17" s="105"/>
      <c r="H17" s="79"/>
      <c r="I17" s="118">
        <v>10</v>
      </c>
      <c r="J17" s="80"/>
      <c r="K17" s="81"/>
      <c r="L17" s="82"/>
      <c r="M17" s="85"/>
      <c r="N17" s="84" t="s">
        <v>26</v>
      </c>
      <c r="O17" s="112">
        <f t="shared" si="0"/>
        <v>0</v>
      </c>
    </row>
    <row r="18" spans="1:15" ht="54.75" customHeight="1" x14ac:dyDescent="0.25">
      <c r="A18" s="106">
        <v>13</v>
      </c>
      <c r="B18" s="116" t="s">
        <v>144</v>
      </c>
      <c r="C18" s="76" t="s">
        <v>38</v>
      </c>
      <c r="D18" s="76" t="s">
        <v>143</v>
      </c>
      <c r="E18" s="117">
        <v>5</v>
      </c>
      <c r="F18" s="77"/>
      <c r="G18" s="105"/>
      <c r="H18" s="79"/>
      <c r="I18" s="118">
        <v>60</v>
      </c>
      <c r="J18" s="80"/>
      <c r="K18" s="81"/>
      <c r="L18" s="82"/>
      <c r="M18" s="85"/>
      <c r="N18" s="84" t="s">
        <v>26</v>
      </c>
      <c r="O18" s="112">
        <f t="shared" si="0"/>
        <v>0</v>
      </c>
    </row>
    <row r="19" spans="1:15" ht="37.9" customHeight="1" x14ac:dyDescent="0.25">
      <c r="A19" s="86">
        <v>14</v>
      </c>
      <c r="B19" s="76" t="s">
        <v>145</v>
      </c>
      <c r="C19" s="76" t="s">
        <v>38</v>
      </c>
      <c r="D19" s="76" t="s">
        <v>146</v>
      </c>
      <c r="E19" s="117">
        <v>5</v>
      </c>
      <c r="F19" s="77"/>
      <c r="G19" s="105"/>
      <c r="H19" s="110"/>
      <c r="I19" s="118">
        <v>60</v>
      </c>
      <c r="J19" s="111"/>
      <c r="K19" s="114"/>
      <c r="L19" s="115"/>
      <c r="M19" s="85"/>
      <c r="N19" s="84" t="s">
        <v>26</v>
      </c>
      <c r="O19" s="112">
        <f t="shared" si="0"/>
        <v>0</v>
      </c>
    </row>
    <row r="20" spans="1:15" ht="37.9" customHeight="1" x14ac:dyDescent="0.25">
      <c r="A20" s="106">
        <v>15</v>
      </c>
      <c r="B20" s="76" t="s">
        <v>147</v>
      </c>
      <c r="C20" s="76" t="s">
        <v>29</v>
      </c>
      <c r="D20" s="76" t="s">
        <v>146</v>
      </c>
      <c r="E20" s="117">
        <v>5</v>
      </c>
      <c r="F20" s="77"/>
      <c r="G20" s="105"/>
      <c r="H20" s="79">
        <v>360</v>
      </c>
      <c r="I20" s="118">
        <v>40</v>
      </c>
      <c r="J20" s="80">
        <v>360</v>
      </c>
      <c r="K20" s="81">
        <v>510</v>
      </c>
      <c r="L20" s="82">
        <f t="shared" ref="L20:L30" si="1">J20*K20</f>
        <v>183600</v>
      </c>
      <c r="M20" s="85"/>
      <c r="N20" s="84" t="s">
        <v>26</v>
      </c>
      <c r="O20" s="112">
        <f t="shared" si="0"/>
        <v>0</v>
      </c>
    </row>
    <row r="21" spans="1:15" ht="37.9" customHeight="1" x14ac:dyDescent="0.25">
      <c r="A21" s="86">
        <v>16</v>
      </c>
      <c r="B21" s="76" t="s">
        <v>148</v>
      </c>
      <c r="C21" s="76" t="s">
        <v>29</v>
      </c>
      <c r="D21" s="76" t="s">
        <v>149</v>
      </c>
      <c r="E21" s="117">
        <v>5</v>
      </c>
      <c r="F21" s="77"/>
      <c r="G21" s="105"/>
      <c r="H21" s="79">
        <v>1192</v>
      </c>
      <c r="I21" s="118">
        <v>50</v>
      </c>
      <c r="J21" s="80">
        <f t="shared" ref="J21:J30" si="2">H21</f>
        <v>1192</v>
      </c>
      <c r="K21" s="81">
        <v>247</v>
      </c>
      <c r="L21" s="82">
        <f t="shared" si="1"/>
        <v>294424</v>
      </c>
      <c r="M21" s="85"/>
      <c r="N21" s="84" t="s">
        <v>26</v>
      </c>
      <c r="O21" s="112">
        <f t="shared" si="0"/>
        <v>0</v>
      </c>
    </row>
    <row r="22" spans="1:15" ht="37.9" customHeight="1" x14ac:dyDescent="0.25">
      <c r="A22" s="106">
        <v>17</v>
      </c>
      <c r="B22" s="76" t="s">
        <v>150</v>
      </c>
      <c r="C22" s="76" t="s">
        <v>29</v>
      </c>
      <c r="D22" s="76" t="s">
        <v>151</v>
      </c>
      <c r="E22" s="117">
        <v>5</v>
      </c>
      <c r="F22" s="77"/>
      <c r="G22" s="105"/>
      <c r="H22" s="79">
        <v>1192</v>
      </c>
      <c r="I22" s="118">
        <v>50</v>
      </c>
      <c r="J22" s="80">
        <f t="shared" si="2"/>
        <v>1192</v>
      </c>
      <c r="K22" s="81">
        <v>247</v>
      </c>
      <c r="L22" s="82">
        <f t="shared" si="1"/>
        <v>294424</v>
      </c>
      <c r="M22" s="85"/>
      <c r="N22" s="84" t="s">
        <v>26</v>
      </c>
      <c r="O22" s="112">
        <f t="shared" si="0"/>
        <v>0</v>
      </c>
    </row>
    <row r="23" spans="1:15" ht="37.9" customHeight="1" x14ac:dyDescent="0.25">
      <c r="A23" s="86">
        <v>18</v>
      </c>
      <c r="B23" s="76" t="s">
        <v>152</v>
      </c>
      <c r="C23" s="76" t="s">
        <v>29</v>
      </c>
      <c r="D23" s="76" t="s">
        <v>151</v>
      </c>
      <c r="E23" s="117">
        <v>5</v>
      </c>
      <c r="F23" s="77"/>
      <c r="G23" s="105"/>
      <c r="H23" s="79">
        <v>1192</v>
      </c>
      <c r="I23" s="118">
        <v>50</v>
      </c>
      <c r="J23" s="80">
        <f t="shared" si="2"/>
        <v>1192</v>
      </c>
      <c r="K23" s="81">
        <v>247</v>
      </c>
      <c r="L23" s="82">
        <f t="shared" si="1"/>
        <v>294424</v>
      </c>
      <c r="M23" s="85"/>
      <c r="N23" s="84" t="s">
        <v>26</v>
      </c>
      <c r="O23" s="112">
        <f t="shared" si="0"/>
        <v>0</v>
      </c>
    </row>
    <row r="24" spans="1:15" ht="37.9" customHeight="1" x14ac:dyDescent="0.25">
      <c r="A24" s="106">
        <v>19</v>
      </c>
      <c r="B24" s="76" t="s">
        <v>153</v>
      </c>
      <c r="C24" s="76" t="s">
        <v>154</v>
      </c>
      <c r="D24" s="76" t="s">
        <v>151</v>
      </c>
      <c r="E24" s="117">
        <v>5</v>
      </c>
      <c r="F24" s="77"/>
      <c r="G24" s="105"/>
      <c r="H24" s="79">
        <v>1192</v>
      </c>
      <c r="I24" s="118">
        <v>80</v>
      </c>
      <c r="J24" s="80">
        <f t="shared" si="2"/>
        <v>1192</v>
      </c>
      <c r="K24" s="81">
        <v>247</v>
      </c>
      <c r="L24" s="82">
        <f t="shared" si="1"/>
        <v>294424</v>
      </c>
      <c r="M24" s="85"/>
      <c r="N24" s="84" t="s">
        <v>26</v>
      </c>
      <c r="O24" s="112">
        <f t="shared" si="0"/>
        <v>0</v>
      </c>
    </row>
    <row r="25" spans="1:15" ht="37.9" customHeight="1" x14ac:dyDescent="0.25">
      <c r="A25" s="106">
        <v>20</v>
      </c>
      <c r="B25" s="76" t="s">
        <v>155</v>
      </c>
      <c r="C25" s="76" t="s">
        <v>38</v>
      </c>
      <c r="D25" s="76" t="s">
        <v>151</v>
      </c>
      <c r="E25" s="117">
        <v>5</v>
      </c>
      <c r="F25" s="77"/>
      <c r="G25" s="105"/>
      <c r="H25" s="79"/>
      <c r="I25" s="118">
        <v>10</v>
      </c>
      <c r="J25" s="80"/>
      <c r="K25" s="81"/>
      <c r="L25" s="82"/>
      <c r="M25" s="85"/>
      <c r="N25" s="84" t="s">
        <v>26</v>
      </c>
      <c r="O25" s="112">
        <f t="shared" si="0"/>
        <v>0</v>
      </c>
    </row>
    <row r="26" spans="1:15" ht="37.9" customHeight="1" x14ac:dyDescent="0.25">
      <c r="A26" s="106">
        <v>21</v>
      </c>
      <c r="B26" s="76" t="s">
        <v>156</v>
      </c>
      <c r="C26" s="76" t="s">
        <v>38</v>
      </c>
      <c r="D26" s="76" t="s">
        <v>157</v>
      </c>
      <c r="E26" s="117">
        <v>5</v>
      </c>
      <c r="F26" s="77"/>
      <c r="G26" s="105"/>
      <c r="H26" s="79"/>
      <c r="I26" s="118">
        <v>200</v>
      </c>
      <c r="J26" s="80"/>
      <c r="K26" s="81"/>
      <c r="L26" s="82"/>
      <c r="M26" s="85"/>
      <c r="N26" s="84" t="s">
        <v>26</v>
      </c>
      <c r="O26" s="112">
        <f t="shared" si="0"/>
        <v>0</v>
      </c>
    </row>
    <row r="27" spans="1:15" ht="37.9" customHeight="1" x14ac:dyDescent="0.25">
      <c r="A27" s="107">
        <v>22</v>
      </c>
      <c r="B27" s="76" t="s">
        <v>275</v>
      </c>
      <c r="C27" s="76" t="s">
        <v>38</v>
      </c>
      <c r="D27" s="76" t="s">
        <v>235</v>
      </c>
      <c r="E27" s="117">
        <v>5</v>
      </c>
      <c r="F27" s="77"/>
      <c r="G27" s="105"/>
      <c r="H27" s="79"/>
      <c r="I27" s="118">
        <v>10</v>
      </c>
      <c r="J27" s="80"/>
      <c r="K27" s="81"/>
      <c r="L27" s="82"/>
      <c r="M27" s="85"/>
      <c r="N27" s="84" t="s">
        <v>26</v>
      </c>
      <c r="O27" s="112">
        <f t="shared" si="0"/>
        <v>0</v>
      </c>
    </row>
    <row r="28" spans="1:15" ht="37.9" customHeight="1" x14ac:dyDescent="0.25">
      <c r="A28" s="106">
        <v>23</v>
      </c>
      <c r="B28" s="76" t="s">
        <v>159</v>
      </c>
      <c r="C28" s="76" t="s">
        <v>160</v>
      </c>
      <c r="D28" s="76" t="s">
        <v>161</v>
      </c>
      <c r="E28" s="117">
        <v>5</v>
      </c>
      <c r="F28" s="77"/>
      <c r="G28" s="105"/>
      <c r="H28" s="79"/>
      <c r="I28" s="118">
        <v>100</v>
      </c>
      <c r="J28" s="80"/>
      <c r="K28" s="81"/>
      <c r="L28" s="82"/>
      <c r="M28" s="85"/>
      <c r="N28" s="84" t="s">
        <v>26</v>
      </c>
      <c r="O28" s="112">
        <f t="shared" si="0"/>
        <v>0</v>
      </c>
    </row>
    <row r="29" spans="1:15" ht="37.9" customHeight="1" x14ac:dyDescent="0.25">
      <c r="A29" s="86">
        <v>24</v>
      </c>
      <c r="B29" s="76" t="s">
        <v>162</v>
      </c>
      <c r="C29" s="76" t="s">
        <v>163</v>
      </c>
      <c r="D29" s="76" t="s">
        <v>164</v>
      </c>
      <c r="E29" s="117">
        <v>5</v>
      </c>
      <c r="F29" s="77"/>
      <c r="G29" s="105"/>
      <c r="H29" s="79">
        <v>1192</v>
      </c>
      <c r="I29" s="118">
        <v>10</v>
      </c>
      <c r="J29" s="80">
        <f t="shared" si="2"/>
        <v>1192</v>
      </c>
      <c r="K29" s="81">
        <v>247</v>
      </c>
      <c r="L29" s="82">
        <f t="shared" si="1"/>
        <v>294424</v>
      </c>
      <c r="M29" s="85"/>
      <c r="N29" s="84" t="s">
        <v>26</v>
      </c>
      <c r="O29" s="112">
        <f t="shared" si="0"/>
        <v>0</v>
      </c>
    </row>
    <row r="30" spans="1:15" ht="37.9" customHeight="1" x14ac:dyDescent="0.25">
      <c r="A30" s="108">
        <v>25</v>
      </c>
      <c r="B30" s="76" t="s">
        <v>165</v>
      </c>
      <c r="C30" s="76" t="s">
        <v>166</v>
      </c>
      <c r="D30" s="76" t="s">
        <v>167</v>
      </c>
      <c r="E30" s="117">
        <v>12</v>
      </c>
      <c r="F30" s="77"/>
      <c r="G30" s="105"/>
      <c r="H30" s="79">
        <v>1192</v>
      </c>
      <c r="I30" s="118">
        <v>72</v>
      </c>
      <c r="J30" s="80">
        <f t="shared" si="2"/>
        <v>1192</v>
      </c>
      <c r="K30" s="81">
        <v>247</v>
      </c>
      <c r="L30" s="82">
        <f t="shared" si="1"/>
        <v>294424</v>
      </c>
      <c r="M30" s="85"/>
      <c r="N30" s="84" t="s">
        <v>27</v>
      </c>
      <c r="O30" s="112">
        <f t="shared" si="0"/>
        <v>0</v>
      </c>
    </row>
    <row r="31" spans="1:15" ht="37.9" customHeight="1" x14ac:dyDescent="0.25">
      <c r="A31" s="109">
        <v>26</v>
      </c>
      <c r="B31" s="76" t="s">
        <v>245</v>
      </c>
      <c r="C31" s="76" t="s">
        <v>236</v>
      </c>
      <c r="D31" s="76" t="s">
        <v>246</v>
      </c>
      <c r="E31" s="117">
        <v>5</v>
      </c>
      <c r="F31" s="77"/>
      <c r="G31" s="105"/>
      <c r="H31" s="79"/>
      <c r="I31" s="118">
        <v>10</v>
      </c>
      <c r="J31" s="80"/>
      <c r="K31" s="81"/>
      <c r="L31" s="82"/>
      <c r="M31" s="85"/>
      <c r="N31" s="84" t="s">
        <v>26</v>
      </c>
      <c r="O31" s="112">
        <f>SUM(M31*I31)</f>
        <v>0</v>
      </c>
    </row>
    <row r="32" spans="1:15" ht="37.9" customHeight="1" x14ac:dyDescent="0.25">
      <c r="A32" s="109">
        <v>27</v>
      </c>
      <c r="B32" s="76" t="s">
        <v>247</v>
      </c>
      <c r="C32" s="76" t="s">
        <v>29</v>
      </c>
      <c r="D32" s="76" t="s">
        <v>248</v>
      </c>
      <c r="E32" s="117">
        <v>20</v>
      </c>
      <c r="F32" s="77"/>
      <c r="G32" s="105"/>
      <c r="H32" s="79"/>
      <c r="I32" s="118">
        <v>20</v>
      </c>
      <c r="J32" s="80"/>
      <c r="K32" s="81"/>
      <c r="L32" s="82"/>
      <c r="M32" s="85"/>
      <c r="N32" s="84" t="s">
        <v>26</v>
      </c>
      <c r="O32" s="112">
        <f t="shared" si="0"/>
        <v>0</v>
      </c>
    </row>
    <row r="33" spans="1:15" ht="37.9" customHeight="1" x14ac:dyDescent="0.25">
      <c r="A33" s="109">
        <v>28</v>
      </c>
      <c r="B33" s="76" t="s">
        <v>273</v>
      </c>
      <c r="C33" s="76" t="s">
        <v>29</v>
      </c>
      <c r="D33" s="76" t="s">
        <v>274</v>
      </c>
      <c r="E33" s="117">
        <v>5</v>
      </c>
      <c r="F33" s="77"/>
      <c r="G33" s="105"/>
      <c r="H33" s="79"/>
      <c r="I33" s="118">
        <v>10</v>
      </c>
      <c r="J33" s="80"/>
      <c r="K33" s="81"/>
      <c r="L33" s="82"/>
      <c r="M33" s="85"/>
      <c r="N33" s="84" t="s">
        <v>26</v>
      </c>
      <c r="O33" s="112">
        <f t="shared" si="0"/>
        <v>0</v>
      </c>
    </row>
    <row r="34" spans="1:15" ht="37.9" customHeight="1" x14ac:dyDescent="0.25">
      <c r="A34" s="109">
        <v>29</v>
      </c>
      <c r="B34" s="76" t="s">
        <v>276</v>
      </c>
      <c r="C34" s="76" t="s">
        <v>29</v>
      </c>
      <c r="D34" s="76" t="s">
        <v>277</v>
      </c>
      <c r="E34" s="117">
        <v>5</v>
      </c>
      <c r="F34" s="77"/>
      <c r="G34" s="105"/>
      <c r="H34" s="79"/>
      <c r="I34" s="118">
        <v>10</v>
      </c>
      <c r="J34" s="80"/>
      <c r="K34" s="81"/>
      <c r="L34" s="82"/>
      <c r="M34" s="85"/>
      <c r="N34" s="84" t="s">
        <v>26</v>
      </c>
      <c r="O34" s="112">
        <f t="shared" si="0"/>
        <v>0</v>
      </c>
    </row>
    <row r="35" spans="1:15" ht="37.9" customHeight="1" x14ac:dyDescent="0.25">
      <c r="A35" s="109">
        <v>30</v>
      </c>
      <c r="B35" s="76" t="s">
        <v>278</v>
      </c>
      <c r="C35" s="76" t="s">
        <v>29</v>
      </c>
      <c r="D35" s="76" t="s">
        <v>279</v>
      </c>
      <c r="E35" s="117">
        <v>5</v>
      </c>
      <c r="F35" s="77"/>
      <c r="G35" s="105"/>
      <c r="H35" s="79"/>
      <c r="I35" s="118">
        <v>10</v>
      </c>
      <c r="J35" s="80"/>
      <c r="K35" s="81"/>
      <c r="L35" s="82"/>
      <c r="M35" s="85"/>
      <c r="N35" s="84" t="s">
        <v>26</v>
      </c>
      <c r="O35" s="112">
        <f t="shared" si="0"/>
        <v>0</v>
      </c>
    </row>
    <row r="36" spans="1:15" ht="37.9" customHeight="1" x14ac:dyDescent="0.25">
      <c r="A36" s="109">
        <v>31</v>
      </c>
      <c r="B36" s="76" t="s">
        <v>285</v>
      </c>
      <c r="C36" s="76" t="s">
        <v>286</v>
      </c>
      <c r="D36" s="76" t="s">
        <v>287</v>
      </c>
      <c r="E36" s="117">
        <v>5</v>
      </c>
      <c r="F36" s="77"/>
      <c r="G36" s="105"/>
      <c r="H36" s="79"/>
      <c r="I36" s="118">
        <v>100</v>
      </c>
      <c r="J36" s="80"/>
      <c r="K36" s="81"/>
      <c r="L36" s="82"/>
      <c r="M36" s="85"/>
      <c r="N36" s="120" t="s">
        <v>26</v>
      </c>
      <c r="O36" s="112">
        <f t="shared" si="0"/>
        <v>0</v>
      </c>
    </row>
    <row r="37" spans="1:15" ht="37.9" customHeight="1" x14ac:dyDescent="0.25">
      <c r="A37" s="109">
        <v>32</v>
      </c>
      <c r="B37" s="76" t="s">
        <v>249</v>
      </c>
      <c r="C37" s="76" t="s">
        <v>236</v>
      </c>
      <c r="D37" s="76" t="s">
        <v>246</v>
      </c>
      <c r="E37" s="117">
        <v>5</v>
      </c>
      <c r="F37" s="77"/>
      <c r="G37" s="105"/>
      <c r="H37" s="79"/>
      <c r="I37" s="118">
        <v>10</v>
      </c>
      <c r="J37" s="80"/>
      <c r="K37" s="81"/>
      <c r="L37" s="82"/>
      <c r="M37" s="85"/>
      <c r="N37" s="84" t="s">
        <v>26</v>
      </c>
      <c r="O37" s="112">
        <f t="shared" si="0"/>
        <v>0</v>
      </c>
    </row>
    <row r="38" spans="1:15" ht="30.6" customHeight="1" thickBot="1" x14ac:dyDescent="0.3">
      <c r="A38" s="91"/>
      <c r="B38" s="135" t="s">
        <v>39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13">
        <f>SUM(O6:O37)</f>
        <v>0</v>
      </c>
    </row>
    <row r="39" spans="1:15" x14ac:dyDescent="0.25">
      <c r="O39" s="60"/>
    </row>
    <row r="40" spans="1:15" x14ac:dyDescent="0.25">
      <c r="B40" s="59" t="s">
        <v>33</v>
      </c>
    </row>
  </sheetData>
  <sheetProtection selectLockedCells="1" selectUnlockedCells="1"/>
  <mergeCells count="3">
    <mergeCell ref="M5:N5"/>
    <mergeCell ref="A2:O3"/>
    <mergeCell ref="B38:N38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39"/>
  <sheetViews>
    <sheetView zoomScale="90" zoomScaleNormal="90" workbookViewId="0">
      <selection activeCell="O37" sqref="O37"/>
    </sheetView>
  </sheetViews>
  <sheetFormatPr defaultColWidth="9.140625" defaultRowHeight="15" x14ac:dyDescent="0.25"/>
  <cols>
    <col min="1" max="1" width="6.5703125" style="1" customWidth="1"/>
    <col min="2" max="2" width="36.28515625" style="1" customWidth="1"/>
    <col min="3" max="3" width="28.7109375" style="1" customWidth="1"/>
    <col min="4" max="4" width="52.5703125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>
      <c r="A1" s="123" t="s">
        <v>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63.6" customHeight="1" x14ac:dyDescent="0.25">
      <c r="A4" s="58" t="s">
        <v>12</v>
      </c>
      <c r="B4" s="3" t="s">
        <v>13</v>
      </c>
      <c r="C4" s="58" t="s">
        <v>14</v>
      </c>
      <c r="D4" s="58" t="s">
        <v>15</v>
      </c>
      <c r="E4" s="3" t="s">
        <v>16</v>
      </c>
      <c r="F4" s="4" t="s">
        <v>17</v>
      </c>
      <c r="G4" s="4" t="s">
        <v>18</v>
      </c>
      <c r="H4" s="5" t="s">
        <v>19</v>
      </c>
      <c r="I4" s="3" t="s">
        <v>41</v>
      </c>
      <c r="J4" s="6" t="s">
        <v>42</v>
      </c>
      <c r="K4" s="7" t="s">
        <v>22</v>
      </c>
      <c r="L4" s="8" t="s">
        <v>23</v>
      </c>
      <c r="M4" s="144" t="s">
        <v>36</v>
      </c>
      <c r="N4" s="144"/>
      <c r="O4" s="9" t="s">
        <v>25</v>
      </c>
    </row>
    <row r="5" spans="1:15" ht="34.9" customHeight="1" x14ac:dyDescent="0.25">
      <c r="A5" s="63">
        <v>1</v>
      </c>
      <c r="B5" s="11" t="s">
        <v>280</v>
      </c>
      <c r="C5" s="62" t="s">
        <v>38</v>
      </c>
      <c r="D5" s="11" t="s">
        <v>43</v>
      </c>
      <c r="E5" s="12">
        <v>1</v>
      </c>
      <c r="F5" s="69"/>
      <c r="G5" s="4"/>
      <c r="H5" s="5"/>
      <c r="I5" s="14">
        <v>10</v>
      </c>
      <c r="J5" s="6"/>
      <c r="K5" s="7"/>
      <c r="L5" s="8"/>
      <c r="M5" s="17"/>
      <c r="N5" s="18" t="s">
        <v>26</v>
      </c>
      <c r="O5" s="19">
        <f>SUM(M5*I5)</f>
        <v>0</v>
      </c>
    </row>
    <row r="6" spans="1:15" ht="34.9" customHeight="1" x14ac:dyDescent="0.25">
      <c r="A6" s="10">
        <v>2</v>
      </c>
      <c r="B6" s="11" t="s">
        <v>168</v>
      </c>
      <c r="C6" s="62" t="s">
        <v>169</v>
      </c>
      <c r="D6" s="11" t="s">
        <v>170</v>
      </c>
      <c r="E6" s="12">
        <v>1</v>
      </c>
      <c r="F6" s="69"/>
      <c r="G6" s="4"/>
      <c r="H6" s="13">
        <v>360</v>
      </c>
      <c r="I6" s="14">
        <v>65</v>
      </c>
      <c r="J6" s="14">
        <v>360</v>
      </c>
      <c r="K6" s="15">
        <v>510</v>
      </c>
      <c r="L6" s="16">
        <f>J6*K6</f>
        <v>183600</v>
      </c>
      <c r="M6" s="17"/>
      <c r="N6" s="18" t="s">
        <v>26</v>
      </c>
      <c r="O6" s="19">
        <f t="shared" ref="O6:O18" si="0">SUM(M6*I6)</f>
        <v>0</v>
      </c>
    </row>
    <row r="7" spans="1:15" ht="34.9" customHeight="1" x14ac:dyDescent="0.25">
      <c r="A7" s="63">
        <v>3</v>
      </c>
      <c r="B7" s="11" t="s">
        <v>171</v>
      </c>
      <c r="C7" s="62" t="s">
        <v>172</v>
      </c>
      <c r="D7" s="11" t="s">
        <v>173</v>
      </c>
      <c r="E7" s="12">
        <v>5</v>
      </c>
      <c r="F7" s="69"/>
      <c r="G7" s="4"/>
      <c r="H7" s="13"/>
      <c r="I7" s="14">
        <v>190</v>
      </c>
      <c r="J7" s="14"/>
      <c r="K7" s="15"/>
      <c r="L7" s="16"/>
      <c r="M7" s="17"/>
      <c r="N7" s="18" t="s">
        <v>26</v>
      </c>
      <c r="O7" s="19">
        <f t="shared" si="0"/>
        <v>0</v>
      </c>
    </row>
    <row r="8" spans="1:15" ht="34.9" customHeight="1" x14ac:dyDescent="0.25">
      <c r="A8" s="10">
        <v>4</v>
      </c>
      <c r="B8" s="11" t="s">
        <v>174</v>
      </c>
      <c r="C8" s="62" t="s">
        <v>169</v>
      </c>
      <c r="D8" s="11" t="s">
        <v>175</v>
      </c>
      <c r="E8" s="12">
        <v>1</v>
      </c>
      <c r="F8" s="69"/>
      <c r="G8" s="4"/>
      <c r="H8" s="13"/>
      <c r="I8" s="14">
        <v>5</v>
      </c>
      <c r="J8" s="14"/>
      <c r="K8" s="15"/>
      <c r="L8" s="16"/>
      <c r="M8" s="17"/>
      <c r="N8" s="18" t="s">
        <v>26</v>
      </c>
      <c r="O8" s="19">
        <f t="shared" si="0"/>
        <v>0</v>
      </c>
    </row>
    <row r="9" spans="1:15" ht="34.9" customHeight="1" x14ac:dyDescent="0.25">
      <c r="A9" s="63">
        <v>5</v>
      </c>
      <c r="B9" s="11" t="s">
        <v>176</v>
      </c>
      <c r="C9" s="62" t="s">
        <v>177</v>
      </c>
      <c r="D9" s="11" t="s">
        <v>175</v>
      </c>
      <c r="E9" s="12">
        <v>5</v>
      </c>
      <c r="F9" s="69"/>
      <c r="G9" s="4"/>
      <c r="H9" s="13"/>
      <c r="I9" s="14">
        <v>1</v>
      </c>
      <c r="J9" s="14"/>
      <c r="K9" s="15"/>
      <c r="L9" s="16"/>
      <c r="M9" s="17"/>
      <c r="N9" s="18" t="s">
        <v>26</v>
      </c>
      <c r="O9" s="19">
        <f t="shared" si="0"/>
        <v>0</v>
      </c>
    </row>
    <row r="10" spans="1:15" ht="34.9" customHeight="1" x14ac:dyDescent="0.25">
      <c r="A10" s="10">
        <v>6</v>
      </c>
      <c r="B10" s="11" t="s">
        <v>178</v>
      </c>
      <c r="C10" s="62" t="s">
        <v>179</v>
      </c>
      <c r="D10" s="11" t="s">
        <v>180</v>
      </c>
      <c r="E10" s="12">
        <v>1</v>
      </c>
      <c r="F10" s="69"/>
      <c r="G10" s="4"/>
      <c r="H10" s="13"/>
      <c r="I10" s="14">
        <v>10</v>
      </c>
      <c r="J10" s="14"/>
      <c r="K10" s="15"/>
      <c r="L10" s="16"/>
      <c r="M10" s="17"/>
      <c r="N10" s="18" t="s">
        <v>26</v>
      </c>
      <c r="O10" s="19">
        <f t="shared" si="0"/>
        <v>0</v>
      </c>
    </row>
    <row r="11" spans="1:15" ht="47.25" customHeight="1" x14ac:dyDescent="0.25">
      <c r="A11" s="63">
        <v>7</v>
      </c>
      <c r="B11" s="11" t="s">
        <v>181</v>
      </c>
      <c r="C11" s="62" t="s">
        <v>44</v>
      </c>
      <c r="D11" s="11" t="s">
        <v>182</v>
      </c>
      <c r="E11" s="12">
        <v>0.5</v>
      </c>
      <c r="F11" s="69"/>
      <c r="G11" s="4"/>
      <c r="H11" s="13"/>
      <c r="I11" s="14">
        <v>15</v>
      </c>
      <c r="J11" s="14"/>
      <c r="K11" s="15"/>
      <c r="L11" s="16"/>
      <c r="M11" s="17"/>
      <c r="N11" s="18" t="s">
        <v>27</v>
      </c>
      <c r="O11" s="19">
        <f t="shared" si="0"/>
        <v>0</v>
      </c>
    </row>
    <row r="12" spans="1:15" ht="34.9" customHeight="1" x14ac:dyDescent="0.25">
      <c r="A12" s="10">
        <v>8</v>
      </c>
      <c r="B12" s="11" t="s">
        <v>183</v>
      </c>
      <c r="C12" s="62" t="s">
        <v>29</v>
      </c>
      <c r="D12" s="11" t="s">
        <v>182</v>
      </c>
      <c r="E12" s="12">
        <v>5</v>
      </c>
      <c r="F12" s="69"/>
      <c r="G12" s="4"/>
      <c r="H12" s="13"/>
      <c r="I12" s="14">
        <v>20</v>
      </c>
      <c r="J12" s="14"/>
      <c r="K12" s="15"/>
      <c r="L12" s="16"/>
      <c r="M12" s="17"/>
      <c r="N12" s="18" t="s">
        <v>26</v>
      </c>
      <c r="O12" s="19">
        <f t="shared" si="0"/>
        <v>0</v>
      </c>
    </row>
    <row r="13" spans="1:15" ht="34.9" customHeight="1" x14ac:dyDescent="0.25">
      <c r="A13" s="20">
        <v>9</v>
      </c>
      <c r="B13" s="11" t="s">
        <v>204</v>
      </c>
      <c r="C13" s="62" t="s">
        <v>205</v>
      </c>
      <c r="D13" s="11" t="s">
        <v>206</v>
      </c>
      <c r="E13" s="12">
        <v>20</v>
      </c>
      <c r="F13" s="69"/>
      <c r="G13" s="21"/>
      <c r="H13" s="22"/>
      <c r="I13" s="14">
        <v>50</v>
      </c>
      <c r="J13" s="23"/>
      <c r="K13" s="24"/>
      <c r="L13" s="25"/>
      <c r="M13" s="26"/>
      <c r="N13" s="18" t="s">
        <v>27</v>
      </c>
      <c r="O13" s="19">
        <f t="shared" si="0"/>
        <v>0</v>
      </c>
    </row>
    <row r="14" spans="1:15" ht="34.9" customHeight="1" x14ac:dyDescent="0.25">
      <c r="A14" s="20">
        <v>10</v>
      </c>
      <c r="B14" s="11" t="s">
        <v>207</v>
      </c>
      <c r="C14" s="62" t="s">
        <v>208</v>
      </c>
      <c r="D14" s="11" t="s">
        <v>209</v>
      </c>
      <c r="E14" s="12">
        <v>20</v>
      </c>
      <c r="F14" s="69"/>
      <c r="G14" s="21"/>
      <c r="H14" s="22"/>
      <c r="I14" s="14">
        <v>50</v>
      </c>
      <c r="J14" s="23"/>
      <c r="K14" s="24"/>
      <c r="L14" s="25"/>
      <c r="M14" s="26"/>
      <c r="N14" s="18" t="s">
        <v>27</v>
      </c>
      <c r="O14" s="19">
        <f t="shared" si="0"/>
        <v>0</v>
      </c>
    </row>
    <row r="15" spans="1:15" ht="34.9" customHeight="1" x14ac:dyDescent="0.25">
      <c r="A15" s="20">
        <v>11</v>
      </c>
      <c r="B15" s="11" t="s">
        <v>210</v>
      </c>
      <c r="C15" s="62" t="s">
        <v>208</v>
      </c>
      <c r="D15" s="11" t="s">
        <v>211</v>
      </c>
      <c r="E15" s="12">
        <v>20</v>
      </c>
      <c r="F15" s="69"/>
      <c r="G15" s="21"/>
      <c r="H15" s="22"/>
      <c r="I15" s="14">
        <v>20</v>
      </c>
      <c r="J15" s="23"/>
      <c r="K15" s="24"/>
      <c r="L15" s="25"/>
      <c r="M15" s="26"/>
      <c r="N15" s="18" t="s">
        <v>27</v>
      </c>
      <c r="O15" s="19">
        <f t="shared" si="0"/>
        <v>0</v>
      </c>
    </row>
    <row r="16" spans="1:15" ht="34.9" customHeight="1" x14ac:dyDescent="0.25">
      <c r="A16" s="20">
        <v>12</v>
      </c>
      <c r="B16" s="11" t="s">
        <v>281</v>
      </c>
      <c r="C16" s="62" t="s">
        <v>282</v>
      </c>
      <c r="D16" s="11" t="s">
        <v>175</v>
      </c>
      <c r="E16" s="12">
        <v>0.5</v>
      </c>
      <c r="F16" s="69"/>
      <c r="G16" s="21"/>
      <c r="H16" s="22"/>
      <c r="I16" s="14">
        <v>10</v>
      </c>
      <c r="J16" s="23"/>
      <c r="K16" s="24"/>
      <c r="L16" s="25"/>
      <c r="M16" s="26"/>
      <c r="N16" s="18" t="s">
        <v>27</v>
      </c>
      <c r="O16" s="19">
        <f t="shared" si="0"/>
        <v>0</v>
      </c>
    </row>
    <row r="17" spans="1:15" ht="34.9" customHeight="1" x14ac:dyDescent="0.25">
      <c r="A17" s="20">
        <v>13</v>
      </c>
      <c r="B17" s="11" t="s">
        <v>283</v>
      </c>
      <c r="C17" s="62" t="s">
        <v>38</v>
      </c>
      <c r="D17" s="11" t="s">
        <v>175</v>
      </c>
      <c r="E17" s="12">
        <v>5</v>
      </c>
      <c r="F17" s="69"/>
      <c r="G17" s="21"/>
      <c r="H17" s="22"/>
      <c r="I17" s="14">
        <v>5</v>
      </c>
      <c r="J17" s="23"/>
      <c r="K17" s="24"/>
      <c r="L17" s="25"/>
      <c r="M17" s="26"/>
      <c r="N17" s="27" t="s">
        <v>26</v>
      </c>
      <c r="O17" s="19">
        <f t="shared" si="0"/>
        <v>0</v>
      </c>
    </row>
    <row r="18" spans="1:15" ht="63.6" customHeight="1" thickBot="1" x14ac:dyDescent="0.3">
      <c r="A18" s="61">
        <v>14</v>
      </c>
      <c r="B18" s="11" t="s">
        <v>184</v>
      </c>
      <c r="C18" s="62" t="s">
        <v>185</v>
      </c>
      <c r="D18" s="11" t="s">
        <v>186</v>
      </c>
      <c r="E18" s="12">
        <v>5</v>
      </c>
      <c r="F18" s="69"/>
      <c r="G18" s="21"/>
      <c r="H18" s="22"/>
      <c r="I18" s="14">
        <v>40</v>
      </c>
      <c r="J18" s="23"/>
      <c r="K18" s="24"/>
      <c r="L18" s="25"/>
      <c r="M18" s="26"/>
      <c r="N18" s="27" t="s">
        <v>26</v>
      </c>
      <c r="O18" s="19">
        <f t="shared" si="0"/>
        <v>0</v>
      </c>
    </row>
    <row r="19" spans="1:15" ht="63.6" customHeight="1" thickBot="1" x14ac:dyDescent="0.3">
      <c r="A19" s="65"/>
      <c r="B19" s="145" t="s">
        <v>45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7"/>
      <c r="O19" s="64">
        <f>SUM(O5:O18)</f>
        <v>0</v>
      </c>
    </row>
    <row r="22" spans="1:15" ht="15.75" customHeight="1" x14ac:dyDescent="0.25">
      <c r="A22" s="129" t="s">
        <v>46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1"/>
    </row>
    <row r="23" spans="1:15" ht="15" customHeight="1" x14ac:dyDescent="0.25">
      <c r="A23" s="132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4"/>
    </row>
    <row r="24" spans="1:15" ht="15" customHeight="1" x14ac:dyDescent="0.25">
      <c r="A24" s="2" t="s">
        <v>1</v>
      </c>
      <c r="B24" s="2" t="s">
        <v>2</v>
      </c>
      <c r="C24" s="2" t="s">
        <v>3</v>
      </c>
      <c r="D24" s="2" t="s">
        <v>4</v>
      </c>
      <c r="E24" s="2" t="s">
        <v>5</v>
      </c>
      <c r="F24" s="2" t="s">
        <v>6</v>
      </c>
      <c r="G24" s="2" t="s">
        <v>7</v>
      </c>
      <c r="H24" s="2"/>
      <c r="I24" s="2" t="s">
        <v>8</v>
      </c>
      <c r="J24" s="2"/>
      <c r="K24" s="2"/>
      <c r="L24" s="2"/>
      <c r="M24" s="2" t="s">
        <v>9</v>
      </c>
      <c r="N24" s="2" t="s">
        <v>10</v>
      </c>
      <c r="O24" s="2" t="s">
        <v>11</v>
      </c>
    </row>
    <row r="25" spans="1:15" ht="84" customHeight="1" x14ac:dyDescent="0.25">
      <c r="A25" s="68" t="s">
        <v>12</v>
      </c>
      <c r="B25" s="3" t="s">
        <v>13</v>
      </c>
      <c r="C25" s="70" t="s">
        <v>14</v>
      </c>
      <c r="D25" s="70" t="s">
        <v>15</v>
      </c>
      <c r="E25" s="3" t="s">
        <v>16</v>
      </c>
      <c r="F25" s="4" t="s">
        <v>17</v>
      </c>
      <c r="G25" s="4" t="s">
        <v>18</v>
      </c>
      <c r="H25" s="5" t="s">
        <v>19</v>
      </c>
      <c r="I25" s="3" t="s">
        <v>41</v>
      </c>
      <c r="J25" s="6" t="s">
        <v>42</v>
      </c>
      <c r="K25" s="7" t="s">
        <v>22</v>
      </c>
      <c r="L25" s="8" t="s">
        <v>23</v>
      </c>
      <c r="M25" s="142" t="s">
        <v>36</v>
      </c>
      <c r="N25" s="143"/>
      <c r="O25" s="9" t="s">
        <v>25</v>
      </c>
    </row>
    <row r="26" spans="1:15" ht="34.9" customHeight="1" x14ac:dyDescent="0.25">
      <c r="A26" s="63">
        <v>1</v>
      </c>
      <c r="B26" s="11" t="s">
        <v>187</v>
      </c>
      <c r="C26" s="62" t="s">
        <v>47</v>
      </c>
      <c r="D26" s="11" t="s">
        <v>48</v>
      </c>
      <c r="E26" s="12">
        <v>1</v>
      </c>
      <c r="F26" s="69"/>
      <c r="G26" s="14"/>
      <c r="H26" s="5"/>
      <c r="I26" s="14">
        <v>40</v>
      </c>
      <c r="J26" s="6"/>
      <c r="K26" s="7"/>
      <c r="L26" s="8"/>
      <c r="M26" s="17"/>
      <c r="N26" s="18" t="s">
        <v>26</v>
      </c>
      <c r="O26" s="19">
        <f>SUM(M26*I26)</f>
        <v>0</v>
      </c>
    </row>
    <row r="27" spans="1:15" ht="34.9" customHeight="1" x14ac:dyDescent="0.25">
      <c r="A27" s="10">
        <v>2</v>
      </c>
      <c r="B27" s="11" t="s">
        <v>49</v>
      </c>
      <c r="C27" s="62" t="s">
        <v>38</v>
      </c>
      <c r="D27" s="11" t="s">
        <v>188</v>
      </c>
      <c r="E27" s="12">
        <v>5</v>
      </c>
      <c r="F27" s="69"/>
      <c r="G27" s="14"/>
      <c r="H27" s="13"/>
      <c r="I27" s="14">
        <v>120</v>
      </c>
      <c r="J27" s="14">
        <v>360</v>
      </c>
      <c r="K27" s="15">
        <v>510</v>
      </c>
      <c r="L27" s="16">
        <f>J27*K27</f>
        <v>183600</v>
      </c>
      <c r="M27" s="17"/>
      <c r="N27" s="18" t="s">
        <v>26</v>
      </c>
      <c r="O27" s="19">
        <f t="shared" ref="O27:O35" si="1">SUM(M27*I27)</f>
        <v>0</v>
      </c>
    </row>
    <row r="28" spans="1:15" ht="34.9" customHeight="1" x14ac:dyDescent="0.25">
      <c r="A28" s="63">
        <v>3</v>
      </c>
      <c r="B28" s="11" t="s">
        <v>189</v>
      </c>
      <c r="C28" s="62" t="s">
        <v>190</v>
      </c>
      <c r="D28" s="11" t="s">
        <v>191</v>
      </c>
      <c r="E28" s="12">
        <v>20</v>
      </c>
      <c r="F28" s="69"/>
      <c r="G28" s="14"/>
      <c r="H28" s="13"/>
      <c r="I28" s="14">
        <v>200</v>
      </c>
      <c r="J28" s="14"/>
      <c r="K28" s="15"/>
      <c r="L28" s="16"/>
      <c r="M28" s="17"/>
      <c r="N28" s="18" t="s">
        <v>26</v>
      </c>
      <c r="O28" s="19">
        <f t="shared" si="1"/>
        <v>0</v>
      </c>
    </row>
    <row r="29" spans="1:15" ht="34.9" customHeight="1" x14ac:dyDescent="0.25">
      <c r="A29" s="63">
        <v>4</v>
      </c>
      <c r="B29" s="11" t="s">
        <v>212</v>
      </c>
      <c r="C29" s="62" t="s">
        <v>213</v>
      </c>
      <c r="D29" s="11" t="s">
        <v>214</v>
      </c>
      <c r="E29" s="71">
        <v>5</v>
      </c>
      <c r="F29" s="69"/>
      <c r="G29" s="14"/>
      <c r="H29" s="13"/>
      <c r="I29" s="14">
        <v>500</v>
      </c>
      <c r="J29" s="14"/>
      <c r="K29" s="15"/>
      <c r="L29" s="16"/>
      <c r="M29" s="17"/>
      <c r="N29" s="18" t="s">
        <v>26</v>
      </c>
      <c r="O29" s="19">
        <f t="shared" si="1"/>
        <v>0</v>
      </c>
    </row>
    <row r="30" spans="1:15" ht="34.9" customHeight="1" x14ac:dyDescent="0.25">
      <c r="A30" s="63">
        <v>5</v>
      </c>
      <c r="B30" s="11" t="s">
        <v>192</v>
      </c>
      <c r="C30" s="62" t="s">
        <v>193</v>
      </c>
      <c r="D30" s="11" t="s">
        <v>194</v>
      </c>
      <c r="E30" s="12">
        <v>5</v>
      </c>
      <c r="F30" s="69"/>
      <c r="G30" s="14"/>
      <c r="H30" s="13"/>
      <c r="I30" s="14">
        <v>180</v>
      </c>
      <c r="J30" s="14"/>
      <c r="K30" s="15"/>
      <c r="L30" s="16"/>
      <c r="M30" s="17"/>
      <c r="N30" s="18" t="s">
        <v>26</v>
      </c>
      <c r="O30" s="19">
        <f t="shared" si="1"/>
        <v>0</v>
      </c>
    </row>
    <row r="31" spans="1:15" ht="34.9" customHeight="1" x14ac:dyDescent="0.25">
      <c r="A31" s="63">
        <v>6</v>
      </c>
      <c r="B31" s="11" t="s">
        <v>195</v>
      </c>
      <c r="C31" s="62" t="s">
        <v>190</v>
      </c>
      <c r="D31" s="11" t="s">
        <v>196</v>
      </c>
      <c r="E31" s="12">
        <v>5</v>
      </c>
      <c r="F31" s="69"/>
      <c r="G31" s="14"/>
      <c r="H31" s="13"/>
      <c r="I31" s="14">
        <v>100</v>
      </c>
      <c r="J31" s="14"/>
      <c r="K31" s="15"/>
      <c r="L31" s="16"/>
      <c r="M31" s="17"/>
      <c r="N31" s="18" t="s">
        <v>26</v>
      </c>
      <c r="O31" s="19">
        <f t="shared" si="1"/>
        <v>0</v>
      </c>
    </row>
    <row r="32" spans="1:15" ht="34.9" customHeight="1" x14ac:dyDescent="0.25">
      <c r="A32" s="63">
        <v>7</v>
      </c>
      <c r="B32" s="11" t="s">
        <v>197</v>
      </c>
      <c r="C32" s="62" t="s">
        <v>38</v>
      </c>
      <c r="D32" s="11" t="s">
        <v>198</v>
      </c>
      <c r="E32" s="12">
        <v>5</v>
      </c>
      <c r="F32" s="69"/>
      <c r="G32" s="14"/>
      <c r="H32" s="13"/>
      <c r="I32" s="14">
        <v>40</v>
      </c>
      <c r="J32" s="14"/>
      <c r="K32" s="15"/>
      <c r="L32" s="16"/>
      <c r="M32" s="17"/>
      <c r="N32" s="18" t="s">
        <v>26</v>
      </c>
      <c r="O32" s="19">
        <f t="shared" si="1"/>
        <v>0</v>
      </c>
    </row>
    <row r="33" spans="1:15" ht="34.9" customHeight="1" x14ac:dyDescent="0.25">
      <c r="A33" s="63">
        <v>8</v>
      </c>
      <c r="B33" s="11" t="s">
        <v>199</v>
      </c>
      <c r="C33" s="62" t="s">
        <v>200</v>
      </c>
      <c r="D33" s="11" t="s">
        <v>201</v>
      </c>
      <c r="E33" s="12">
        <v>5</v>
      </c>
      <c r="F33" s="69"/>
      <c r="G33" s="14"/>
      <c r="H33" s="13"/>
      <c r="I33" s="14">
        <v>40</v>
      </c>
      <c r="J33" s="14"/>
      <c r="K33" s="15"/>
      <c r="L33" s="16"/>
      <c r="M33" s="17"/>
      <c r="N33" s="18" t="s">
        <v>26</v>
      </c>
      <c r="O33" s="19">
        <f t="shared" si="1"/>
        <v>0</v>
      </c>
    </row>
    <row r="34" spans="1:15" ht="34.9" customHeight="1" x14ac:dyDescent="0.25">
      <c r="A34" s="63">
        <v>9</v>
      </c>
      <c r="B34" s="11" t="s">
        <v>202</v>
      </c>
      <c r="C34" s="62"/>
      <c r="D34" s="11" t="s">
        <v>203</v>
      </c>
      <c r="E34" s="12">
        <v>10</v>
      </c>
      <c r="F34" s="69"/>
      <c r="G34" s="14"/>
      <c r="H34" s="13"/>
      <c r="I34" s="14">
        <v>200</v>
      </c>
      <c r="J34" s="14"/>
      <c r="K34" s="15"/>
      <c r="L34" s="16"/>
      <c r="M34" s="17"/>
      <c r="N34" s="18" t="s">
        <v>26</v>
      </c>
      <c r="O34" s="19">
        <f t="shared" si="1"/>
        <v>0</v>
      </c>
    </row>
    <row r="35" spans="1:15" ht="34.9" customHeight="1" thickBot="1" x14ac:dyDescent="0.3">
      <c r="A35" s="63">
        <v>10</v>
      </c>
      <c r="B35" s="11" t="s">
        <v>215</v>
      </c>
      <c r="C35" s="62" t="s">
        <v>38</v>
      </c>
      <c r="D35" s="11" t="s">
        <v>216</v>
      </c>
      <c r="E35" s="12">
        <v>5</v>
      </c>
      <c r="F35" s="69"/>
      <c r="G35" s="14"/>
      <c r="H35" s="13"/>
      <c r="I35" s="14">
        <v>50</v>
      </c>
      <c r="J35" s="14"/>
      <c r="K35" s="15"/>
      <c r="L35" s="16"/>
      <c r="M35" s="17"/>
      <c r="N35" s="18" t="s">
        <v>26</v>
      </c>
      <c r="O35" s="19">
        <f t="shared" si="1"/>
        <v>0</v>
      </c>
    </row>
    <row r="36" spans="1:15" ht="34.9" customHeight="1" thickBot="1" x14ac:dyDescent="0.3">
      <c r="A36" s="67"/>
      <c r="B36" s="136" t="s">
        <v>50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8"/>
      <c r="O36" s="66">
        <f>SUM(O26:O35)</f>
        <v>0</v>
      </c>
    </row>
    <row r="37" spans="1:15" ht="34.9" customHeight="1" thickBot="1" x14ac:dyDescent="0.3">
      <c r="A37" s="65"/>
      <c r="B37" s="139" t="s">
        <v>51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1"/>
      <c r="O37" s="64">
        <f>O19+O36</f>
        <v>0</v>
      </c>
    </row>
    <row r="39" spans="1:15" x14ac:dyDescent="0.25">
      <c r="B39" s="59" t="s">
        <v>33</v>
      </c>
    </row>
  </sheetData>
  <sheetProtection selectLockedCells="1" selectUnlockedCells="1"/>
  <mergeCells count="7">
    <mergeCell ref="B36:N36"/>
    <mergeCell ref="B37:N37"/>
    <mergeCell ref="A22:O23"/>
    <mergeCell ref="M25:N25"/>
    <mergeCell ref="A1:O2"/>
    <mergeCell ref="M4:N4"/>
    <mergeCell ref="B19:N19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4" sqref="B4"/>
    </sheetView>
  </sheetViews>
  <sheetFormatPr defaultRowHeight="12.75" x14ac:dyDescent="0.2"/>
  <cols>
    <col min="1" max="1" width="55.140625" customWidth="1"/>
    <col min="2" max="2" width="54" customWidth="1"/>
  </cols>
  <sheetData>
    <row r="2" spans="1:2" ht="23.25" x14ac:dyDescent="0.35">
      <c r="A2" s="73" t="s">
        <v>238</v>
      </c>
      <c r="B2" s="1"/>
    </row>
    <row r="3" spans="1:2" ht="21" x14ac:dyDescent="0.35">
      <c r="A3" s="72" t="s">
        <v>243</v>
      </c>
      <c r="B3" s="72"/>
    </row>
    <row r="4" spans="1:2" ht="21" x14ac:dyDescent="0.35">
      <c r="A4" s="74" t="s">
        <v>241</v>
      </c>
      <c r="B4" s="75">
        <f>SUM('VV skupina A'!O61)</f>
        <v>0</v>
      </c>
    </row>
    <row r="5" spans="1:2" ht="21" x14ac:dyDescent="0.35">
      <c r="A5" s="74" t="s">
        <v>240</v>
      </c>
      <c r="B5" s="75">
        <f>SUM('VV skupina B'!O38)</f>
        <v>0</v>
      </c>
    </row>
    <row r="6" spans="1:2" ht="21" x14ac:dyDescent="0.35">
      <c r="A6" s="74" t="s">
        <v>239</v>
      </c>
      <c r="B6" s="75">
        <f>SUM('VV skupina C'!O37)</f>
        <v>0</v>
      </c>
    </row>
    <row r="7" spans="1:2" ht="21" x14ac:dyDescent="0.35">
      <c r="A7" s="74" t="s">
        <v>242</v>
      </c>
      <c r="B7" s="75">
        <f>SUM(B4:B6)</f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VV skupina A</vt:lpstr>
      <vt:lpstr>VV skupina B</vt:lpstr>
      <vt:lpstr>VV skupina C</vt:lpstr>
      <vt:lpstr>Celkem za VV skupiny</vt:lpstr>
      <vt:lpstr>List2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Hozik</dc:creator>
  <cp:lastModifiedBy>RV</cp:lastModifiedBy>
  <cp:revision/>
  <cp:lastPrinted>2017-03-03T08:08:54Z</cp:lastPrinted>
  <dcterms:created xsi:type="dcterms:W3CDTF">2017-01-13T09:17:50Z</dcterms:created>
  <dcterms:modified xsi:type="dcterms:W3CDTF">2018-03-02T13:41:03Z</dcterms:modified>
</cp:coreProperties>
</file>